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na.LOCAL\AppData\Local\Microsoft\Windows\INetCache\Content.Outlook\J91YS0XO\"/>
    </mc:Choice>
  </mc:AlternateContent>
  <xr:revisionPtr revIDLastSave="0" documentId="8_{44803196-9A29-4A46-8DF3-45F8CF8772DA}" xr6:coauthVersionLast="47" xr6:coauthVersionMax="47" xr10:uidLastSave="{00000000-0000-0000-0000-000000000000}"/>
  <bookViews>
    <workbookView xWindow="5355" yWindow="2085" windowWidth="21600" windowHeight="12735" xr2:uid="{CE3C11D6-73FE-4859-8C3E-3A8E7366897E}"/>
  </bookViews>
  <sheets>
    <sheet name="Kalkulator cijene otok KRK" sheetId="4" r:id="rId1"/>
    <sheet name="Kalkulator cijene CRES - LOŠINJ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6" l="1"/>
  <c r="O78" i="6" s="1"/>
  <c r="Q78" i="6" s="1"/>
  <c r="C78" i="6"/>
  <c r="F78" i="6" s="1"/>
  <c r="H78" i="6" s="1"/>
  <c r="L77" i="6"/>
  <c r="O77" i="6" s="1"/>
  <c r="Q77" i="6" s="1"/>
  <c r="C77" i="6"/>
  <c r="F77" i="6" s="1"/>
  <c r="H77" i="6" s="1"/>
  <c r="L76" i="6"/>
  <c r="O76" i="6" s="1"/>
  <c r="Q76" i="6" s="1"/>
  <c r="C76" i="6"/>
  <c r="F76" i="6" s="1"/>
  <c r="H76" i="6" s="1"/>
  <c r="L75" i="6"/>
  <c r="O75" i="6" s="1"/>
  <c r="Q75" i="6" s="1"/>
  <c r="C75" i="6"/>
  <c r="F75" i="6" s="1"/>
  <c r="H75" i="6" s="1"/>
  <c r="L74" i="6"/>
  <c r="O74" i="6" s="1"/>
  <c r="C74" i="6"/>
  <c r="F74" i="6" s="1"/>
  <c r="O73" i="6"/>
  <c r="F73" i="6"/>
  <c r="L72" i="6"/>
  <c r="O72" i="6" s="1"/>
  <c r="C72" i="6"/>
  <c r="F72" i="6" s="1"/>
  <c r="Q71" i="6"/>
  <c r="P71" i="6"/>
  <c r="O71" i="6"/>
  <c r="G71" i="6"/>
  <c r="H71" i="6" s="1"/>
  <c r="F71" i="6"/>
  <c r="L70" i="6"/>
  <c r="O70" i="6" s="1"/>
  <c r="C70" i="6"/>
  <c r="F70" i="6" s="1"/>
  <c r="O69" i="6"/>
  <c r="F69" i="6"/>
  <c r="L63" i="6"/>
  <c r="O63" i="6" s="1"/>
  <c r="Q63" i="6" s="1"/>
  <c r="C63" i="6"/>
  <c r="F63" i="6" s="1"/>
  <c r="H63" i="6" s="1"/>
  <c r="L62" i="6"/>
  <c r="O62" i="6" s="1"/>
  <c r="Q62" i="6" s="1"/>
  <c r="C62" i="6"/>
  <c r="F62" i="6" s="1"/>
  <c r="H62" i="6" s="1"/>
  <c r="L61" i="6"/>
  <c r="O61" i="6" s="1"/>
  <c r="Q61" i="6" s="1"/>
  <c r="C61" i="6"/>
  <c r="F61" i="6" s="1"/>
  <c r="H61" i="6" s="1"/>
  <c r="L60" i="6"/>
  <c r="O60" i="6" s="1"/>
  <c r="Q60" i="6" s="1"/>
  <c r="C60" i="6"/>
  <c r="F60" i="6" s="1"/>
  <c r="H60" i="6" s="1"/>
  <c r="L59" i="6"/>
  <c r="O59" i="6" s="1"/>
  <c r="C59" i="6"/>
  <c r="F59" i="6" s="1"/>
  <c r="O58" i="6"/>
  <c r="F58" i="6"/>
  <c r="L57" i="6"/>
  <c r="O57" i="6" s="1"/>
  <c r="P57" i="6" s="1"/>
  <c r="C57" i="6"/>
  <c r="F57" i="6" s="1"/>
  <c r="O56" i="6"/>
  <c r="G56" i="6"/>
  <c r="H56" i="6" s="1"/>
  <c r="F56" i="6"/>
  <c r="L55" i="6"/>
  <c r="O55" i="6" s="1"/>
  <c r="C55" i="6"/>
  <c r="F55" i="6" s="1"/>
  <c r="O54" i="6"/>
  <c r="F54" i="6"/>
  <c r="L45" i="6"/>
  <c r="O45" i="6" s="1"/>
  <c r="Q45" i="6" s="1"/>
  <c r="C45" i="6"/>
  <c r="F45" i="6" s="1"/>
  <c r="H45" i="6" s="1"/>
  <c r="L44" i="6"/>
  <c r="O44" i="6" s="1"/>
  <c r="Q44" i="6" s="1"/>
  <c r="C44" i="6"/>
  <c r="F44" i="6" s="1"/>
  <c r="H44" i="6" s="1"/>
  <c r="L43" i="6"/>
  <c r="O43" i="6" s="1"/>
  <c r="Q43" i="6" s="1"/>
  <c r="C43" i="6"/>
  <c r="F43" i="6" s="1"/>
  <c r="H43" i="6" s="1"/>
  <c r="L42" i="6"/>
  <c r="O42" i="6" s="1"/>
  <c r="Q42" i="6" s="1"/>
  <c r="C42" i="6"/>
  <c r="F42" i="6" s="1"/>
  <c r="H42" i="6" s="1"/>
  <c r="L41" i="6"/>
  <c r="O41" i="6" s="1"/>
  <c r="C41" i="6"/>
  <c r="F41" i="6" s="1"/>
  <c r="O40" i="6"/>
  <c r="F40" i="6"/>
  <c r="L39" i="6"/>
  <c r="O39" i="6" s="1"/>
  <c r="C39" i="6"/>
  <c r="F39" i="6" s="1"/>
  <c r="G39" i="6" s="1"/>
  <c r="O38" i="6"/>
  <c r="P38" i="6" s="1"/>
  <c r="Q38" i="6" s="1"/>
  <c r="F38" i="6"/>
  <c r="L32" i="6"/>
  <c r="O32" i="6" s="1"/>
  <c r="Q32" i="6" s="1"/>
  <c r="C32" i="6"/>
  <c r="F32" i="6" s="1"/>
  <c r="H32" i="6" s="1"/>
  <c r="L31" i="6"/>
  <c r="O31" i="6" s="1"/>
  <c r="Q31" i="6" s="1"/>
  <c r="C31" i="6"/>
  <c r="F31" i="6" s="1"/>
  <c r="H31" i="6" s="1"/>
  <c r="L30" i="6"/>
  <c r="O30" i="6" s="1"/>
  <c r="Q30" i="6" s="1"/>
  <c r="F30" i="6"/>
  <c r="H30" i="6" s="1"/>
  <c r="C30" i="6"/>
  <c r="L29" i="6"/>
  <c r="O29" i="6" s="1"/>
  <c r="Q29" i="6" s="1"/>
  <c r="C29" i="6"/>
  <c r="F29" i="6" s="1"/>
  <c r="H29" i="6" s="1"/>
  <c r="L28" i="6"/>
  <c r="O28" i="6" s="1"/>
  <c r="P28" i="6" s="1"/>
  <c r="C28" i="6"/>
  <c r="F28" i="6" s="1"/>
  <c r="O27" i="6"/>
  <c r="H27" i="6"/>
  <c r="G27" i="6"/>
  <c r="F27" i="6"/>
  <c r="L26" i="6"/>
  <c r="O26" i="6" s="1"/>
  <c r="C26" i="6"/>
  <c r="F26" i="6" s="1"/>
  <c r="O25" i="6"/>
  <c r="F25" i="6"/>
  <c r="L17" i="6"/>
  <c r="O17" i="6" s="1"/>
  <c r="Q17" i="6" s="1"/>
  <c r="C17" i="6"/>
  <c r="F17" i="6" s="1"/>
  <c r="H17" i="6" s="1"/>
  <c r="L16" i="6"/>
  <c r="O16" i="6" s="1"/>
  <c r="Q16" i="6" s="1"/>
  <c r="C16" i="6"/>
  <c r="F16" i="6" s="1"/>
  <c r="H16" i="6" s="1"/>
  <c r="L15" i="6"/>
  <c r="O15" i="6" s="1"/>
  <c r="Q15" i="6" s="1"/>
  <c r="C15" i="6"/>
  <c r="F15" i="6" s="1"/>
  <c r="H15" i="6" s="1"/>
  <c r="L14" i="6"/>
  <c r="O14" i="6" s="1"/>
  <c r="Q14" i="6" s="1"/>
  <c r="C14" i="6"/>
  <c r="F14" i="6" s="1"/>
  <c r="H14" i="6" s="1"/>
  <c r="L13" i="6"/>
  <c r="O13" i="6" s="1"/>
  <c r="C13" i="6"/>
  <c r="F13" i="6" s="1"/>
  <c r="O12" i="6"/>
  <c r="F12" i="6"/>
  <c r="L11" i="6"/>
  <c r="O11" i="6" s="1"/>
  <c r="C11" i="6"/>
  <c r="F11" i="6" s="1"/>
  <c r="G11" i="6" s="1"/>
  <c r="O10" i="6"/>
  <c r="P10" i="6" s="1"/>
  <c r="Q10" i="6" s="1"/>
  <c r="F10" i="6"/>
  <c r="L59" i="4"/>
  <c r="O59" i="4" s="1"/>
  <c r="L74" i="4"/>
  <c r="O74" i="4" s="1"/>
  <c r="P74" i="4" s="1"/>
  <c r="O73" i="4"/>
  <c r="P73" i="4" s="1"/>
  <c r="Q73" i="4" s="1"/>
  <c r="O58" i="4"/>
  <c r="L11" i="4"/>
  <c r="O11" i="4" s="1"/>
  <c r="C74" i="4"/>
  <c r="F74" i="4" s="1"/>
  <c r="F73" i="4"/>
  <c r="G73" i="4" s="1"/>
  <c r="H73" i="4" s="1"/>
  <c r="C59" i="4"/>
  <c r="F59" i="4" s="1"/>
  <c r="F58" i="4"/>
  <c r="L78" i="4"/>
  <c r="L77" i="4"/>
  <c r="O77" i="4" s="1"/>
  <c r="Q77" i="4" s="1"/>
  <c r="L76" i="4"/>
  <c r="O76" i="4" s="1"/>
  <c r="Q76" i="4" s="1"/>
  <c r="L75" i="4"/>
  <c r="O75" i="4" s="1"/>
  <c r="Q75" i="4" s="1"/>
  <c r="L72" i="4"/>
  <c r="O72" i="4" s="1"/>
  <c r="L70" i="4"/>
  <c r="O70" i="4" s="1"/>
  <c r="L63" i="4"/>
  <c r="O63" i="4" s="1"/>
  <c r="Q63" i="4" s="1"/>
  <c r="L62" i="4"/>
  <c r="O62" i="4" s="1"/>
  <c r="Q62" i="4" s="1"/>
  <c r="L61" i="4"/>
  <c r="O61" i="4" s="1"/>
  <c r="Q61" i="4" s="1"/>
  <c r="L60" i="4"/>
  <c r="O60" i="4" s="1"/>
  <c r="Q60" i="4" s="1"/>
  <c r="L57" i="4"/>
  <c r="O57" i="4" s="1"/>
  <c r="L55" i="4"/>
  <c r="O55" i="4" s="1"/>
  <c r="C78" i="4"/>
  <c r="F78" i="4" s="1"/>
  <c r="H78" i="4" s="1"/>
  <c r="C77" i="4"/>
  <c r="C76" i="4"/>
  <c r="F76" i="4" s="1"/>
  <c r="H76" i="4" s="1"/>
  <c r="C75" i="4"/>
  <c r="F75" i="4" s="1"/>
  <c r="H75" i="4" s="1"/>
  <c r="C72" i="4"/>
  <c r="F72" i="4" s="1"/>
  <c r="C70" i="4"/>
  <c r="F70" i="4" s="1"/>
  <c r="C63" i="4"/>
  <c r="C62" i="4"/>
  <c r="F62" i="4" s="1"/>
  <c r="H62" i="4" s="1"/>
  <c r="C61" i="4"/>
  <c r="F61" i="4" s="1"/>
  <c r="H61" i="4" s="1"/>
  <c r="C60" i="4"/>
  <c r="F60" i="4" s="1"/>
  <c r="H60" i="4" s="1"/>
  <c r="C57" i="4"/>
  <c r="F57" i="4" s="1"/>
  <c r="C55" i="4"/>
  <c r="F55" i="4" s="1"/>
  <c r="O78" i="4"/>
  <c r="Q78" i="4" s="1"/>
  <c r="F77" i="4"/>
  <c r="H77" i="4" s="1"/>
  <c r="O71" i="4"/>
  <c r="P71" i="4" s="1"/>
  <c r="Q71" i="4" s="1"/>
  <c r="F71" i="4"/>
  <c r="O69" i="4"/>
  <c r="F69" i="4"/>
  <c r="F63" i="4"/>
  <c r="H63" i="4" s="1"/>
  <c r="O56" i="4"/>
  <c r="F56" i="4"/>
  <c r="O54" i="4"/>
  <c r="F54" i="4"/>
  <c r="L45" i="4"/>
  <c r="L44" i="4"/>
  <c r="L43" i="4"/>
  <c r="L42" i="4"/>
  <c r="L41" i="4"/>
  <c r="L39" i="4"/>
  <c r="L32" i="4"/>
  <c r="L31" i="4"/>
  <c r="L30" i="4"/>
  <c r="L29" i="4"/>
  <c r="L28" i="4"/>
  <c r="L26" i="4"/>
  <c r="L17" i="4"/>
  <c r="O17" i="4" s="1"/>
  <c r="Q17" i="4" s="1"/>
  <c r="L16" i="4"/>
  <c r="O16" i="4" s="1"/>
  <c r="Q16" i="4" s="1"/>
  <c r="L15" i="4"/>
  <c r="O15" i="4" s="1"/>
  <c r="Q15" i="4" s="1"/>
  <c r="L14" i="4"/>
  <c r="O14" i="4" s="1"/>
  <c r="Q14" i="4" s="1"/>
  <c r="L13" i="4"/>
  <c r="O13" i="4" s="1"/>
  <c r="C45" i="4"/>
  <c r="C44" i="4"/>
  <c r="C43" i="4"/>
  <c r="C42" i="4"/>
  <c r="C41" i="4"/>
  <c r="C39" i="4"/>
  <c r="C32" i="4"/>
  <c r="C31" i="4"/>
  <c r="C30" i="4"/>
  <c r="C29" i="4"/>
  <c r="C28" i="4"/>
  <c r="C26" i="4"/>
  <c r="C17" i="4"/>
  <c r="F17" i="4" s="1"/>
  <c r="H17" i="4" s="1"/>
  <c r="C16" i="4"/>
  <c r="F16" i="4" s="1"/>
  <c r="H16" i="4" s="1"/>
  <c r="C15" i="4"/>
  <c r="F15" i="4" s="1"/>
  <c r="H15" i="4" s="1"/>
  <c r="C14" i="4"/>
  <c r="F14" i="4" s="1"/>
  <c r="H14" i="4" s="1"/>
  <c r="C13" i="4"/>
  <c r="F13" i="4" s="1"/>
  <c r="C11" i="4"/>
  <c r="F11" i="4" s="1"/>
  <c r="O10" i="4"/>
  <c r="O12" i="4"/>
  <c r="F12" i="4"/>
  <c r="F10" i="4"/>
  <c r="Q25" i="6" l="1"/>
  <c r="P11" i="6"/>
  <c r="Q11" i="6" s="1"/>
  <c r="Q54" i="6"/>
  <c r="P39" i="6"/>
  <c r="Q39" i="6" s="1"/>
  <c r="Q46" i="6" s="1"/>
  <c r="G72" i="6"/>
  <c r="H72" i="6" s="1"/>
  <c r="H11" i="6"/>
  <c r="P27" i="6"/>
  <c r="Q27" i="6" s="1"/>
  <c r="P59" i="6"/>
  <c r="Q59" i="6" s="1"/>
  <c r="G28" i="6"/>
  <c r="H28" i="6" s="1"/>
  <c r="H39" i="6"/>
  <c r="P56" i="6"/>
  <c r="Q56" i="6" s="1"/>
  <c r="H25" i="6"/>
  <c r="G57" i="6"/>
  <c r="H57" i="6" s="1"/>
  <c r="H69" i="6"/>
  <c r="Q28" i="6"/>
  <c r="Q69" i="6"/>
  <c r="P12" i="6"/>
  <c r="Q12" i="6"/>
  <c r="P25" i="6"/>
  <c r="H40" i="6"/>
  <c r="Q57" i="6"/>
  <c r="P72" i="6"/>
  <c r="Q72" i="6" s="1"/>
  <c r="Q40" i="6"/>
  <c r="P54" i="6"/>
  <c r="G26" i="6"/>
  <c r="H26" i="6" s="1"/>
  <c r="G58" i="6"/>
  <c r="H58" i="6" s="1"/>
  <c r="G70" i="6"/>
  <c r="H70" i="6" s="1"/>
  <c r="G13" i="6"/>
  <c r="H13" i="6" s="1"/>
  <c r="G55" i="6"/>
  <c r="H55" i="6" s="1"/>
  <c r="Q58" i="6"/>
  <c r="P73" i="6"/>
  <c r="Q73" i="6" s="1"/>
  <c r="G10" i="6"/>
  <c r="H10" i="6" s="1"/>
  <c r="H18" i="6" s="1"/>
  <c r="G41" i="6"/>
  <c r="H41" i="6" s="1"/>
  <c r="P70" i="6"/>
  <c r="Q70" i="6" s="1"/>
  <c r="P13" i="6"/>
  <c r="Q13" i="6" s="1"/>
  <c r="G74" i="6"/>
  <c r="H74" i="6" s="1"/>
  <c r="P41" i="6"/>
  <c r="Q41" i="6" s="1"/>
  <c r="G38" i="6"/>
  <c r="H38" i="6" s="1"/>
  <c r="P58" i="6"/>
  <c r="G12" i="6"/>
  <c r="H12" i="6" s="1"/>
  <c r="G40" i="6"/>
  <c r="G69" i="6"/>
  <c r="P26" i="6"/>
  <c r="Q26" i="6" s="1"/>
  <c r="P40" i="6"/>
  <c r="P55" i="6"/>
  <c r="Q55" i="6" s="1"/>
  <c r="G59" i="6"/>
  <c r="H59" i="6" s="1"/>
  <c r="P69" i="6"/>
  <c r="P74" i="6"/>
  <c r="Q74" i="6" s="1"/>
  <c r="G25" i="6"/>
  <c r="G54" i="6"/>
  <c r="H54" i="6" s="1"/>
  <c r="G73" i="6"/>
  <c r="H73" i="6" s="1"/>
  <c r="P58" i="4"/>
  <c r="Q58" i="4" s="1"/>
  <c r="G58" i="4"/>
  <c r="H58" i="4" s="1"/>
  <c r="P59" i="4"/>
  <c r="Q59" i="4" s="1"/>
  <c r="Q74" i="4"/>
  <c r="G74" i="4"/>
  <c r="H74" i="4" s="1"/>
  <c r="G59" i="4"/>
  <c r="H59" i="4" s="1"/>
  <c r="G72" i="4"/>
  <c r="H72" i="4" s="1"/>
  <c r="P72" i="4"/>
  <c r="Q72" i="4" s="1"/>
  <c r="G55" i="4"/>
  <c r="H55" i="4" s="1"/>
  <c r="P55" i="4"/>
  <c r="Q55" i="4" s="1"/>
  <c r="G57" i="4"/>
  <c r="H57" i="4" s="1"/>
  <c r="G70" i="4"/>
  <c r="H70" i="4" s="1"/>
  <c r="P57" i="4"/>
  <c r="Q57" i="4" s="1"/>
  <c r="P70" i="4"/>
  <c r="Q70" i="4" s="1"/>
  <c r="G54" i="4"/>
  <c r="H54" i="4" s="1"/>
  <c r="G56" i="4"/>
  <c r="H56" i="4" s="1"/>
  <c r="P54" i="4"/>
  <c r="Q54" i="4" s="1"/>
  <c r="P56" i="4"/>
  <c r="Q56" i="4" s="1"/>
  <c r="G69" i="4"/>
  <c r="H69" i="4" s="1"/>
  <c r="G71" i="4"/>
  <c r="H71" i="4" s="1"/>
  <c r="P69" i="4"/>
  <c r="Q69" i="4" s="1"/>
  <c r="P13" i="4"/>
  <c r="Q13" i="4" s="1"/>
  <c r="P10" i="4"/>
  <c r="Q10" i="4" s="1"/>
  <c r="P11" i="4"/>
  <c r="Q11" i="4" s="1"/>
  <c r="P12" i="4"/>
  <c r="Q12" i="4" s="1"/>
  <c r="G13" i="4"/>
  <c r="H13" i="4" s="1"/>
  <c r="G10" i="4"/>
  <c r="H10" i="4" s="1"/>
  <c r="G11" i="4"/>
  <c r="H11" i="4" s="1"/>
  <c r="G12" i="4"/>
  <c r="H12" i="4" s="1"/>
  <c r="O45" i="4"/>
  <c r="Q45" i="4" s="1"/>
  <c r="O44" i="4"/>
  <c r="Q44" i="4" s="1"/>
  <c r="O43" i="4"/>
  <c r="Q43" i="4" s="1"/>
  <c r="O42" i="4"/>
  <c r="Q42" i="4" s="1"/>
  <c r="O41" i="4"/>
  <c r="O40" i="4"/>
  <c r="O39" i="4"/>
  <c r="O38" i="4"/>
  <c r="O32" i="4"/>
  <c r="Q32" i="4" s="1"/>
  <c r="O31" i="4"/>
  <c r="Q31" i="4" s="1"/>
  <c r="O30" i="4"/>
  <c r="Q30" i="4" s="1"/>
  <c r="O29" i="4"/>
  <c r="Q29" i="4" s="1"/>
  <c r="O28" i="4"/>
  <c r="O27" i="4"/>
  <c r="O26" i="4"/>
  <c r="O25" i="4"/>
  <c r="F45" i="4"/>
  <c r="H45" i="4" s="1"/>
  <c r="F44" i="4"/>
  <c r="H44" i="4" s="1"/>
  <c r="F43" i="4"/>
  <c r="H43" i="4" s="1"/>
  <c r="F42" i="4"/>
  <c r="H42" i="4" s="1"/>
  <c r="F41" i="4"/>
  <c r="F40" i="4"/>
  <c r="F39" i="4"/>
  <c r="F38" i="4"/>
  <c r="F32" i="4"/>
  <c r="H32" i="4" s="1"/>
  <c r="F31" i="4"/>
  <c r="H31" i="4" s="1"/>
  <c r="F30" i="4"/>
  <c r="H30" i="4" s="1"/>
  <c r="F29" i="4"/>
  <c r="H29" i="4" s="1"/>
  <c r="F28" i="4"/>
  <c r="F27" i="4"/>
  <c r="G27" i="4" s="1"/>
  <c r="H27" i="4" s="1"/>
  <c r="F26" i="4"/>
  <c r="G26" i="4" s="1"/>
  <c r="H26" i="4" s="1"/>
  <c r="F25" i="4"/>
  <c r="G25" i="4" s="1"/>
  <c r="Q18" i="6" l="1"/>
  <c r="H64" i="6"/>
  <c r="H46" i="6"/>
  <c r="H33" i="6"/>
  <c r="Q33" i="6"/>
  <c r="Q79" i="6"/>
  <c r="Q64" i="6"/>
  <c r="H79" i="6"/>
  <c r="Q79" i="4"/>
  <c r="H64" i="4"/>
  <c r="H79" i="4"/>
  <c r="Q64" i="4"/>
  <c r="Q18" i="4"/>
  <c r="H18" i="4"/>
  <c r="P25" i="4"/>
  <c r="Q25" i="4" s="1"/>
  <c r="P38" i="4"/>
  <c r="Q38" i="4" s="1"/>
  <c r="P26" i="4"/>
  <c r="Q26" i="4" s="1"/>
  <c r="P39" i="4"/>
  <c r="Q39" i="4" s="1"/>
  <c r="P27" i="4"/>
  <c r="Q27" i="4" s="1"/>
  <c r="P40" i="4"/>
  <c r="Q40" i="4" s="1"/>
  <c r="P28" i="4"/>
  <c r="Q28" i="4" s="1"/>
  <c r="P41" i="4"/>
  <c r="Q41" i="4" s="1"/>
  <c r="G38" i="4"/>
  <c r="H38" i="4" s="1"/>
  <c r="G39" i="4"/>
  <c r="H39" i="4" s="1"/>
  <c r="G40" i="4"/>
  <c r="H40" i="4" s="1"/>
  <c r="G41" i="4"/>
  <c r="H41" i="4" s="1"/>
  <c r="H25" i="4"/>
  <c r="G28" i="4"/>
  <c r="H28" i="4" s="1"/>
  <c r="Q46" i="4" l="1"/>
  <c r="Q33" i="4"/>
  <c r="H46" i="4"/>
  <c r="H33" i="4"/>
</calcChain>
</file>

<file path=xl/sharedStrings.xml><?xml version="1.0" encoding="utf-8"?>
<sst xmlns="http://schemas.openxmlformats.org/spreadsheetml/2006/main" count="502" uniqueCount="36">
  <si>
    <t>Fiksni dio voda - domaćinstva</t>
  </si>
  <si>
    <t>Varijabilni dio voda - domaćinstva</t>
  </si>
  <si>
    <t>Fiksni dio kanalizacija - domaćinstva</t>
  </si>
  <si>
    <t>Varijabilni dio kanalizacija - domaćinstva</t>
  </si>
  <si>
    <t>Naknada za korištenje voda</t>
  </si>
  <si>
    <t>Naknada za zaštitu voda</t>
  </si>
  <si>
    <t>Naknada za razvoj - posebna</t>
  </si>
  <si>
    <t>Naknada za razvoj - zajednička</t>
  </si>
  <si>
    <t>kol.</t>
  </si>
  <si>
    <t>JM</t>
  </si>
  <si>
    <t>m3</t>
  </si>
  <si>
    <t>mj</t>
  </si>
  <si>
    <t>cijena</t>
  </si>
  <si>
    <t>iznos bez PDV</t>
  </si>
  <si>
    <t>PDV</t>
  </si>
  <si>
    <t>ukupno</t>
  </si>
  <si>
    <t xml:space="preserve"> vansezonska cijena za kućanstva</t>
  </si>
  <si>
    <t>sezonska cijena za kućanstva</t>
  </si>
  <si>
    <t>vansezonska cijena za gospodarstva</t>
  </si>
  <si>
    <t>sezonska cijena za gospodarstva</t>
  </si>
  <si>
    <t>SIMULACIJA RAČUNA</t>
  </si>
  <si>
    <t>IZRAČUN PO POSTOJEĆIM CIJENAMA</t>
  </si>
  <si>
    <t>KUĆANSTVA</t>
  </si>
  <si>
    <t>GOSPODARSTVA</t>
  </si>
  <si>
    <t>Varijabilni dio pročišćavanje - domaćinstva</t>
  </si>
  <si>
    <t>Fiksni dio pročišćavanje - domaćinstva</t>
  </si>
  <si>
    <t>Fiksni dio pročišćavanje - gospodarstva</t>
  </si>
  <si>
    <t>Fiksni dio voda - gospodarstva</t>
  </si>
  <si>
    <t>Varijabilni dio voda - gospodarstva</t>
  </si>
  <si>
    <t>Fiksni dio kanalizacija - gospodarstva</t>
  </si>
  <si>
    <t>Varijabilni dio kanalizacija - gospodarstva</t>
  </si>
  <si>
    <t>Varijabilni dio pročišćavanje - gospodarstva</t>
  </si>
  <si>
    <t>Za izračun stare i nove cijene, potrebno je upisati broj m3 u polje označeno plavom bojom</t>
  </si>
  <si>
    <t>IZRAČUN PO NOVIM CIJENAMA OD 1.1.2027.</t>
  </si>
  <si>
    <t>IZRAČUN PO NOVIM CIJENAMA OD 1.7.2026.</t>
  </si>
  <si>
    <t>IZRAČUN PO NOVIM CIJENAMA OD 1.7.2027.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</si>
</sst>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9" fillId="0" borderId="0" xfId="0" applyFont="1"/>
    <xf numFmtId="2" fontId="2" fillId="0" borderId="0" xfId="0" applyNumberFormat="1" applyFont="1" applyAlignment="1">
      <alignment horizontal="right"/>
    </xf>
    <xf numFmtId="2" fontId="8" fillId="0" borderId="0" xfId="0" applyNumberFormat="1" applyFont="1"/>
    <xf numFmtId="0" fontId="7" fillId="0" borderId="0" xfId="0" applyFont="1" applyAlignment="1">
      <alignment wrapText="1"/>
    </xf>
    <xf numFmtId="0" fontId="11" fillId="5" borderId="2" xfId="0" applyFont="1" applyFill="1" applyBorder="1" applyProtection="1"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AA96-15CB-4790-A4C3-AC78448F7849}">
  <sheetPr>
    <pageSetUpPr fitToPage="1"/>
  </sheetPr>
  <dimension ref="B1:Q112"/>
  <sheetViews>
    <sheetView tabSelected="1" zoomScale="73" workbookViewId="0">
      <selection activeCell="B1" sqref="B1:Q2"/>
    </sheetView>
  </sheetViews>
  <sheetFormatPr defaultRowHeight="15" x14ac:dyDescent="0.25"/>
  <cols>
    <col min="1" max="1" width="4" customWidth="1"/>
    <col min="2" max="2" width="58.28515625" customWidth="1"/>
    <col min="3" max="3" width="9.28515625" bestFit="1" customWidth="1"/>
    <col min="4" max="4" width="12.140625" customWidth="1"/>
    <col min="5" max="5" width="10.5703125" customWidth="1"/>
    <col min="6" max="6" width="12.5703125" customWidth="1"/>
    <col min="7" max="7" width="11.5703125" customWidth="1"/>
    <col min="8" max="8" width="12.28515625" bestFit="1" customWidth="1"/>
    <col min="11" max="11" width="48" customWidth="1"/>
    <col min="12" max="12" width="9.28515625" bestFit="1" customWidth="1"/>
    <col min="14" max="14" width="9.85546875" bestFit="1" customWidth="1"/>
    <col min="15" max="15" width="12.140625" customWidth="1"/>
    <col min="16" max="16" width="9.85546875" bestFit="1" customWidth="1"/>
    <col min="17" max="17" width="12.28515625" bestFit="1" customWidth="1"/>
  </cols>
  <sheetData>
    <row r="1" spans="2:17" x14ac:dyDescent="0.25">
      <c r="B1" s="21" t="s">
        <v>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17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7" ht="16.5" thickBot="1" x14ac:dyDescent="0.3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39.75" customHeight="1" thickBot="1" x14ac:dyDescent="0.4">
      <c r="B4" s="19" t="s">
        <v>32</v>
      </c>
      <c r="C4" s="20">
        <v>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5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15.75" x14ac:dyDescent="0.25">
      <c r="B6" s="23" t="s">
        <v>21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2:17" ht="15.7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ht="18.75" x14ac:dyDescent="0.3">
      <c r="B8" s="4" t="s">
        <v>22</v>
      </c>
      <c r="C8" s="3"/>
      <c r="D8" s="3"/>
      <c r="E8" s="3"/>
      <c r="F8" s="3"/>
      <c r="G8" s="3"/>
      <c r="H8" s="3"/>
      <c r="I8" s="3"/>
      <c r="J8" s="3"/>
      <c r="K8" s="4" t="s">
        <v>23</v>
      </c>
      <c r="L8" s="5"/>
      <c r="M8" s="5"/>
      <c r="N8" s="5"/>
      <c r="O8" s="5"/>
      <c r="P8" s="5"/>
      <c r="Q8" s="5"/>
    </row>
    <row r="9" spans="2:17" ht="15.75" x14ac:dyDescent="0.25">
      <c r="B9" s="5"/>
      <c r="C9" s="7" t="s">
        <v>8</v>
      </c>
      <c r="D9" s="7" t="s">
        <v>9</v>
      </c>
      <c r="E9" s="8" t="s">
        <v>12</v>
      </c>
      <c r="F9" s="7" t="s">
        <v>13</v>
      </c>
      <c r="G9" s="7" t="s">
        <v>14</v>
      </c>
      <c r="H9" s="7" t="s">
        <v>15</v>
      </c>
      <c r="I9" s="5"/>
      <c r="J9" s="5"/>
      <c r="K9" s="5"/>
      <c r="L9" s="7" t="s">
        <v>8</v>
      </c>
      <c r="M9" s="7" t="s">
        <v>9</v>
      </c>
      <c r="N9" s="8" t="s">
        <v>12</v>
      </c>
      <c r="O9" s="7" t="s">
        <v>13</v>
      </c>
      <c r="P9" s="7" t="s">
        <v>14</v>
      </c>
      <c r="Q9" s="7" t="s">
        <v>15</v>
      </c>
    </row>
    <row r="10" spans="2:17" ht="15.75" x14ac:dyDescent="0.25">
      <c r="B10" s="5" t="s">
        <v>0</v>
      </c>
      <c r="C10" s="7">
        <v>1</v>
      </c>
      <c r="D10" s="7" t="s">
        <v>11</v>
      </c>
      <c r="E10" s="9">
        <v>6.37</v>
      </c>
      <c r="F10" s="9">
        <f>E10*C10</f>
        <v>6.37</v>
      </c>
      <c r="G10" s="9">
        <f>F10*13%</f>
        <v>0.82810000000000006</v>
      </c>
      <c r="H10" s="9">
        <f>SUM(F10+G10)</f>
        <v>7.1981000000000002</v>
      </c>
      <c r="I10" s="5"/>
      <c r="J10" s="5"/>
      <c r="K10" s="5" t="s">
        <v>27</v>
      </c>
      <c r="L10" s="7">
        <v>1</v>
      </c>
      <c r="M10" s="7" t="s">
        <v>11</v>
      </c>
      <c r="N10" s="8">
        <v>6.37</v>
      </c>
      <c r="O10" s="9">
        <f>N10*L10</f>
        <v>6.37</v>
      </c>
      <c r="P10" s="9">
        <f>O10*13%</f>
        <v>0.82810000000000006</v>
      </c>
      <c r="Q10" s="9">
        <f>SUM(O10+P10)</f>
        <v>7.1981000000000002</v>
      </c>
    </row>
    <row r="11" spans="2:17" ht="15.75" x14ac:dyDescent="0.25">
      <c r="B11" s="5" t="s">
        <v>1</v>
      </c>
      <c r="C11" s="10">
        <f>C4</f>
        <v>10</v>
      </c>
      <c r="D11" s="7" t="s">
        <v>10</v>
      </c>
      <c r="E11" s="11">
        <v>0.55000000000000004</v>
      </c>
      <c r="F11" s="9">
        <f t="shared" ref="F11:F17" si="0">E11*C11</f>
        <v>5.5</v>
      </c>
      <c r="G11" s="9">
        <f t="shared" ref="G11:G13" si="1">F11*13%</f>
        <v>0.71500000000000008</v>
      </c>
      <c r="H11" s="9">
        <f t="shared" ref="H11:H17" si="2">SUM(F11+G11)</f>
        <v>6.2149999999999999</v>
      </c>
      <c r="I11" s="5"/>
      <c r="J11" s="5"/>
      <c r="K11" s="5" t="s">
        <v>28</v>
      </c>
      <c r="L11" s="10">
        <f>C4</f>
        <v>10</v>
      </c>
      <c r="M11" s="7" t="s">
        <v>10</v>
      </c>
      <c r="N11" s="11">
        <v>1.41</v>
      </c>
      <c r="O11" s="9">
        <f t="shared" ref="O11:O17" si="3">N11*L11</f>
        <v>14.1</v>
      </c>
      <c r="P11" s="9">
        <f t="shared" ref="P11:P13" si="4">O11*13%</f>
        <v>1.833</v>
      </c>
      <c r="Q11" s="9">
        <f t="shared" ref="Q11:Q17" si="5">SUM(O11+P11)</f>
        <v>15.933</v>
      </c>
    </row>
    <row r="12" spans="2:17" ht="15.75" x14ac:dyDescent="0.25">
      <c r="B12" s="5" t="s">
        <v>2</v>
      </c>
      <c r="C12" s="7">
        <v>1</v>
      </c>
      <c r="D12" s="7" t="s">
        <v>11</v>
      </c>
      <c r="E12" s="11">
        <v>3.45</v>
      </c>
      <c r="F12" s="9">
        <f t="shared" si="0"/>
        <v>3.45</v>
      </c>
      <c r="G12" s="9">
        <f t="shared" si="1"/>
        <v>0.44850000000000007</v>
      </c>
      <c r="H12" s="9">
        <f t="shared" si="2"/>
        <v>3.8985000000000003</v>
      </c>
      <c r="I12" s="5"/>
      <c r="J12" s="5"/>
      <c r="K12" s="5" t="s">
        <v>29</v>
      </c>
      <c r="L12" s="7">
        <v>1</v>
      </c>
      <c r="M12" s="7" t="s">
        <v>11</v>
      </c>
      <c r="N12" s="11">
        <v>3.45</v>
      </c>
      <c r="O12" s="9">
        <f t="shared" si="3"/>
        <v>3.45</v>
      </c>
      <c r="P12" s="9">
        <f t="shared" si="4"/>
        <v>0.44850000000000007</v>
      </c>
      <c r="Q12" s="9">
        <f t="shared" si="5"/>
        <v>3.8985000000000003</v>
      </c>
    </row>
    <row r="13" spans="2:17" ht="15.75" x14ac:dyDescent="0.25">
      <c r="B13" s="5" t="s">
        <v>3</v>
      </c>
      <c r="C13" s="10">
        <f>C4</f>
        <v>10</v>
      </c>
      <c r="D13" s="7" t="s">
        <v>10</v>
      </c>
      <c r="E13" s="11">
        <v>0.34499999999999997</v>
      </c>
      <c r="F13" s="9">
        <f t="shared" si="0"/>
        <v>3.4499999999999997</v>
      </c>
      <c r="G13" s="9">
        <f t="shared" si="1"/>
        <v>0.44849999999999995</v>
      </c>
      <c r="H13" s="9">
        <f t="shared" si="2"/>
        <v>3.8984999999999999</v>
      </c>
      <c r="I13" s="5"/>
      <c r="J13" s="5"/>
      <c r="K13" s="5" t="s">
        <v>30</v>
      </c>
      <c r="L13" s="10">
        <f>C4</f>
        <v>10</v>
      </c>
      <c r="M13" s="7" t="s">
        <v>10</v>
      </c>
      <c r="N13" s="11">
        <v>0.82287999999999994</v>
      </c>
      <c r="O13" s="9">
        <f t="shared" si="3"/>
        <v>8.2287999999999997</v>
      </c>
      <c r="P13" s="9">
        <f t="shared" si="4"/>
        <v>1.069744</v>
      </c>
      <c r="Q13" s="9">
        <f t="shared" si="5"/>
        <v>9.2985439999999997</v>
      </c>
    </row>
    <row r="14" spans="2:17" ht="15.75" x14ac:dyDescent="0.25">
      <c r="B14" s="5" t="s">
        <v>4</v>
      </c>
      <c r="C14" s="10">
        <f>C4</f>
        <v>10</v>
      </c>
      <c r="D14" s="7" t="s">
        <v>10</v>
      </c>
      <c r="E14" s="11">
        <v>0.3</v>
      </c>
      <c r="F14" s="9">
        <f t="shared" si="0"/>
        <v>3</v>
      </c>
      <c r="G14" s="9">
        <v>0</v>
      </c>
      <c r="H14" s="9">
        <f t="shared" si="2"/>
        <v>3</v>
      </c>
      <c r="I14" s="5"/>
      <c r="J14" s="5"/>
      <c r="K14" s="5" t="s">
        <v>4</v>
      </c>
      <c r="L14" s="10">
        <f>C4</f>
        <v>10</v>
      </c>
      <c r="M14" s="7" t="s">
        <v>10</v>
      </c>
      <c r="N14" s="9">
        <v>0.3</v>
      </c>
      <c r="O14" s="9">
        <f t="shared" si="3"/>
        <v>3</v>
      </c>
      <c r="P14" s="9">
        <v>0</v>
      </c>
      <c r="Q14" s="9">
        <f t="shared" si="5"/>
        <v>3</v>
      </c>
    </row>
    <row r="15" spans="2:17" ht="15.75" x14ac:dyDescent="0.25">
      <c r="B15" s="5" t="s">
        <v>5</v>
      </c>
      <c r="C15" s="10">
        <f>C4</f>
        <v>10</v>
      </c>
      <c r="D15" s="7" t="s">
        <v>10</v>
      </c>
      <c r="E15" s="9">
        <v>0.13</v>
      </c>
      <c r="F15" s="9">
        <f t="shared" si="0"/>
        <v>1.3</v>
      </c>
      <c r="G15" s="9">
        <v>0</v>
      </c>
      <c r="H15" s="9">
        <f t="shared" si="2"/>
        <v>1.3</v>
      </c>
      <c r="I15" s="5"/>
      <c r="J15" s="5"/>
      <c r="K15" s="5" t="s">
        <v>5</v>
      </c>
      <c r="L15" s="10">
        <f>C4</f>
        <v>10</v>
      </c>
      <c r="M15" s="7" t="s">
        <v>10</v>
      </c>
      <c r="N15" s="9">
        <v>0.13</v>
      </c>
      <c r="O15" s="9">
        <f t="shared" si="3"/>
        <v>1.3</v>
      </c>
      <c r="P15" s="9">
        <v>0</v>
      </c>
      <c r="Q15" s="9">
        <f t="shared" si="5"/>
        <v>1.3</v>
      </c>
    </row>
    <row r="16" spans="2:17" ht="15.75" x14ac:dyDescent="0.25">
      <c r="B16" s="5" t="s">
        <v>6</v>
      </c>
      <c r="C16" s="10">
        <f>C4</f>
        <v>10</v>
      </c>
      <c r="D16" s="7" t="s">
        <v>10</v>
      </c>
      <c r="E16" s="9">
        <v>0.35</v>
      </c>
      <c r="F16" s="9">
        <f t="shared" si="0"/>
        <v>3.5</v>
      </c>
      <c r="G16" s="9">
        <v>0</v>
      </c>
      <c r="H16" s="9">
        <f t="shared" si="2"/>
        <v>3.5</v>
      </c>
      <c r="I16" s="5"/>
      <c r="J16" s="5"/>
      <c r="K16" s="5" t="s">
        <v>6</v>
      </c>
      <c r="L16" s="10">
        <f>C4</f>
        <v>10</v>
      </c>
      <c r="M16" s="7" t="s">
        <v>10</v>
      </c>
      <c r="N16" s="9">
        <v>0.35</v>
      </c>
      <c r="O16" s="9">
        <f t="shared" si="3"/>
        <v>3.5</v>
      </c>
      <c r="P16" s="9">
        <v>0</v>
      </c>
      <c r="Q16" s="9">
        <f t="shared" si="5"/>
        <v>3.5</v>
      </c>
    </row>
    <row r="17" spans="2:17" ht="15.75" x14ac:dyDescent="0.25">
      <c r="B17" s="12" t="s">
        <v>7</v>
      </c>
      <c r="C17" s="13">
        <f>C4</f>
        <v>10</v>
      </c>
      <c r="D17" s="14" t="s">
        <v>10</v>
      </c>
      <c r="E17" s="15">
        <v>0.05</v>
      </c>
      <c r="F17" s="15">
        <f t="shared" si="0"/>
        <v>0.5</v>
      </c>
      <c r="G17" s="15">
        <v>0</v>
      </c>
      <c r="H17" s="15">
        <f t="shared" si="2"/>
        <v>0.5</v>
      </c>
      <c r="I17" s="5"/>
      <c r="J17" s="5"/>
      <c r="K17" s="12" t="s">
        <v>7</v>
      </c>
      <c r="L17" s="13">
        <f>C4</f>
        <v>10</v>
      </c>
      <c r="M17" s="14" t="s">
        <v>10</v>
      </c>
      <c r="N17" s="15">
        <v>0.05</v>
      </c>
      <c r="O17" s="15">
        <f t="shared" si="3"/>
        <v>0.5</v>
      </c>
      <c r="P17" s="15">
        <v>0</v>
      </c>
      <c r="Q17" s="15">
        <f t="shared" si="5"/>
        <v>0.5</v>
      </c>
    </row>
    <row r="18" spans="2:17" ht="15.75" x14ac:dyDescent="0.25">
      <c r="B18" s="16"/>
      <c r="C18" s="7"/>
      <c r="D18" s="7"/>
      <c r="E18" s="7"/>
      <c r="F18" s="7"/>
      <c r="G18" s="5"/>
      <c r="H18" s="17">
        <f>SUM(H10:H17)</f>
        <v>29.510099999999998</v>
      </c>
      <c r="I18" s="5"/>
      <c r="J18" s="5"/>
      <c r="K18" s="16"/>
      <c r="L18" s="7"/>
      <c r="M18" s="7"/>
      <c r="N18" s="9"/>
      <c r="O18" s="7"/>
      <c r="P18" s="5"/>
      <c r="Q18" s="17">
        <f>SUM(Q10:Q17)</f>
        <v>44.628143999999999</v>
      </c>
    </row>
    <row r="19" spans="2:17" ht="15.75" x14ac:dyDescent="0.25">
      <c r="B19" s="6"/>
      <c r="C19" s="5"/>
      <c r="D19" s="5"/>
      <c r="E19" s="5"/>
      <c r="F19" s="5"/>
      <c r="G19" s="5"/>
      <c r="H19" s="5"/>
      <c r="I19" s="5"/>
      <c r="J19" s="5"/>
      <c r="L19" s="5"/>
      <c r="M19" s="5"/>
      <c r="N19" s="5"/>
      <c r="O19" s="5"/>
      <c r="P19" s="5"/>
      <c r="Q19" s="5"/>
    </row>
    <row r="20" spans="2:17" ht="15.75" x14ac:dyDescent="0.25">
      <c r="B20" s="24" t="s">
        <v>34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15.75" x14ac:dyDescent="0.25">
      <c r="B21" s="6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5"/>
    </row>
    <row r="22" spans="2:17" ht="15.75" x14ac:dyDescent="0.25">
      <c r="B22" s="6" t="s">
        <v>16</v>
      </c>
      <c r="C22" s="5"/>
      <c r="D22" s="5"/>
      <c r="E22" s="5"/>
      <c r="F22" s="5"/>
      <c r="G22" s="5"/>
      <c r="H22" s="5"/>
      <c r="I22" s="5"/>
      <c r="J22" s="5"/>
      <c r="K22" s="6" t="s">
        <v>18</v>
      </c>
      <c r="L22" s="5"/>
      <c r="M22" s="5"/>
      <c r="N22" s="5"/>
      <c r="O22" s="5"/>
      <c r="P22" s="5"/>
      <c r="Q22" s="5"/>
    </row>
    <row r="23" spans="2:17" ht="15.75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15.75" x14ac:dyDescent="0.25">
      <c r="B24" s="5"/>
      <c r="C24" s="7" t="s">
        <v>8</v>
      </c>
      <c r="D24" s="7" t="s">
        <v>9</v>
      </c>
      <c r="E24" s="8" t="s">
        <v>12</v>
      </c>
      <c r="F24" s="7" t="s">
        <v>13</v>
      </c>
      <c r="G24" s="7" t="s">
        <v>14</v>
      </c>
      <c r="H24" s="7" t="s">
        <v>15</v>
      </c>
      <c r="I24" s="5"/>
      <c r="J24" s="5"/>
      <c r="K24" s="5"/>
      <c r="L24" s="7" t="s">
        <v>8</v>
      </c>
      <c r="M24" s="7" t="s">
        <v>9</v>
      </c>
      <c r="N24" s="8" t="s">
        <v>12</v>
      </c>
      <c r="O24" s="7" t="s">
        <v>13</v>
      </c>
      <c r="P24" s="7" t="s">
        <v>14</v>
      </c>
      <c r="Q24" s="7" t="s">
        <v>15</v>
      </c>
    </row>
    <row r="25" spans="2:17" ht="15.75" x14ac:dyDescent="0.25">
      <c r="B25" s="5" t="s">
        <v>0</v>
      </c>
      <c r="C25" s="7">
        <v>1</v>
      </c>
      <c r="D25" s="7" t="s">
        <v>11</v>
      </c>
      <c r="E25" s="9">
        <v>7.31</v>
      </c>
      <c r="F25" s="9">
        <f>E25*C25</f>
        <v>7.31</v>
      </c>
      <c r="G25" s="9">
        <f>F25*13%</f>
        <v>0.95030000000000003</v>
      </c>
      <c r="H25" s="9">
        <f>SUM(F25+G25)</f>
        <v>8.2602999999999991</v>
      </c>
      <c r="I25" s="5"/>
      <c r="J25" s="5"/>
      <c r="K25" s="5" t="s">
        <v>27</v>
      </c>
      <c r="L25" s="7">
        <v>1</v>
      </c>
      <c r="M25" s="7" t="s">
        <v>11</v>
      </c>
      <c r="N25" s="8">
        <v>7.31</v>
      </c>
      <c r="O25" s="9">
        <f>N25*L25</f>
        <v>7.31</v>
      </c>
      <c r="P25" s="9">
        <f>O25*13%</f>
        <v>0.95030000000000003</v>
      </c>
      <c r="Q25" s="9">
        <f>SUM(O25+P25)</f>
        <v>8.2602999999999991</v>
      </c>
    </row>
    <row r="26" spans="2:17" ht="15.75" x14ac:dyDescent="0.25">
      <c r="B26" s="5" t="s">
        <v>1</v>
      </c>
      <c r="C26" s="10">
        <f>C4</f>
        <v>10</v>
      </c>
      <c r="D26" s="7" t="s">
        <v>10</v>
      </c>
      <c r="E26" s="11">
        <v>0.73</v>
      </c>
      <c r="F26" s="9">
        <f t="shared" ref="F26:F32" si="6">E26*C26</f>
        <v>7.3</v>
      </c>
      <c r="G26" s="9">
        <f t="shared" ref="G26:G28" si="7">F26*13%</f>
        <v>0.94899999999999995</v>
      </c>
      <c r="H26" s="9">
        <f t="shared" ref="H26:H32" si="8">SUM(F26+G26)</f>
        <v>8.2490000000000006</v>
      </c>
      <c r="I26" s="5"/>
      <c r="J26" s="5"/>
      <c r="K26" s="5" t="s">
        <v>28</v>
      </c>
      <c r="L26" s="10">
        <f>C4</f>
        <v>10</v>
      </c>
      <c r="M26" s="7" t="s">
        <v>10</v>
      </c>
      <c r="N26" s="11">
        <v>1.24</v>
      </c>
      <c r="O26" s="9">
        <f t="shared" ref="O26:O32" si="9">N26*L26</f>
        <v>12.4</v>
      </c>
      <c r="P26" s="9">
        <f t="shared" ref="P26:P28" si="10">O26*13%</f>
        <v>1.6120000000000001</v>
      </c>
      <c r="Q26" s="9">
        <f t="shared" ref="Q26:Q32" si="11">SUM(O26+P26)</f>
        <v>14.012</v>
      </c>
    </row>
    <row r="27" spans="2:17" ht="15.75" x14ac:dyDescent="0.25">
      <c r="B27" s="5" t="s">
        <v>2</v>
      </c>
      <c r="C27" s="7">
        <v>1</v>
      </c>
      <c r="D27" s="7" t="s">
        <v>11</v>
      </c>
      <c r="E27" s="9">
        <v>5.63</v>
      </c>
      <c r="F27" s="9">
        <f t="shared" si="6"/>
        <v>5.63</v>
      </c>
      <c r="G27" s="9">
        <f t="shared" si="7"/>
        <v>0.7319</v>
      </c>
      <c r="H27" s="9">
        <f t="shared" si="8"/>
        <v>6.3619000000000003</v>
      </c>
      <c r="I27" s="5"/>
      <c r="J27" s="5"/>
      <c r="K27" s="5" t="s">
        <v>29</v>
      </c>
      <c r="L27" s="7">
        <v>1</v>
      </c>
      <c r="M27" s="7" t="s">
        <v>11</v>
      </c>
      <c r="N27" s="11">
        <v>5.63</v>
      </c>
      <c r="O27" s="9">
        <f t="shared" si="9"/>
        <v>5.63</v>
      </c>
      <c r="P27" s="9">
        <f t="shared" si="10"/>
        <v>0.7319</v>
      </c>
      <c r="Q27" s="9">
        <f t="shared" si="11"/>
        <v>6.3619000000000003</v>
      </c>
    </row>
    <row r="28" spans="2:17" ht="15.75" x14ac:dyDescent="0.25">
      <c r="B28" s="5" t="s">
        <v>3</v>
      </c>
      <c r="C28" s="10">
        <f>C4</f>
        <v>10</v>
      </c>
      <c r="D28" s="7" t="s">
        <v>10</v>
      </c>
      <c r="E28" s="11">
        <v>0.45</v>
      </c>
      <c r="F28" s="9">
        <f t="shared" si="6"/>
        <v>4.5</v>
      </c>
      <c r="G28" s="9">
        <f t="shared" si="7"/>
        <v>0.58499999999999996</v>
      </c>
      <c r="H28" s="9">
        <f t="shared" si="8"/>
        <v>5.085</v>
      </c>
      <c r="I28" s="5"/>
      <c r="J28" s="5"/>
      <c r="K28" s="5" t="s">
        <v>30</v>
      </c>
      <c r="L28" s="10">
        <f>C4</f>
        <v>10</v>
      </c>
      <c r="M28" s="7" t="s">
        <v>10</v>
      </c>
      <c r="N28" s="11">
        <v>0.77</v>
      </c>
      <c r="O28" s="9">
        <f t="shared" si="9"/>
        <v>7.7</v>
      </c>
      <c r="P28" s="9">
        <f t="shared" si="10"/>
        <v>1.0010000000000001</v>
      </c>
      <c r="Q28" s="9">
        <f t="shared" si="11"/>
        <v>8.7010000000000005</v>
      </c>
    </row>
    <row r="29" spans="2:17" ht="15.75" x14ac:dyDescent="0.25">
      <c r="B29" s="5" t="s">
        <v>4</v>
      </c>
      <c r="C29" s="10">
        <f>C4</f>
        <v>10</v>
      </c>
      <c r="D29" s="7" t="s">
        <v>10</v>
      </c>
      <c r="E29" s="9">
        <v>0.3</v>
      </c>
      <c r="F29" s="9">
        <f t="shared" si="6"/>
        <v>3</v>
      </c>
      <c r="G29" s="9">
        <v>0</v>
      </c>
      <c r="H29" s="9">
        <f t="shared" si="8"/>
        <v>3</v>
      </c>
      <c r="I29" s="5"/>
      <c r="J29" s="5"/>
      <c r="K29" s="5" t="s">
        <v>4</v>
      </c>
      <c r="L29" s="10">
        <f>C4</f>
        <v>10</v>
      </c>
      <c r="M29" s="7" t="s">
        <v>10</v>
      </c>
      <c r="N29" s="9">
        <v>0.3</v>
      </c>
      <c r="O29" s="9">
        <f t="shared" si="9"/>
        <v>3</v>
      </c>
      <c r="P29" s="9">
        <v>0</v>
      </c>
      <c r="Q29" s="9">
        <f t="shared" si="11"/>
        <v>3</v>
      </c>
    </row>
    <row r="30" spans="2:17" ht="15.75" x14ac:dyDescent="0.25">
      <c r="B30" s="5" t="s">
        <v>5</v>
      </c>
      <c r="C30" s="10">
        <f>C4</f>
        <v>10</v>
      </c>
      <c r="D30" s="7" t="s">
        <v>10</v>
      </c>
      <c r="E30" s="9">
        <v>0.13</v>
      </c>
      <c r="F30" s="9">
        <f t="shared" si="6"/>
        <v>1.3</v>
      </c>
      <c r="G30" s="9">
        <v>0</v>
      </c>
      <c r="H30" s="9">
        <f t="shared" si="8"/>
        <v>1.3</v>
      </c>
      <c r="I30" s="5"/>
      <c r="J30" s="5"/>
      <c r="K30" s="5" t="s">
        <v>5</v>
      </c>
      <c r="L30" s="10">
        <f>C4</f>
        <v>10</v>
      </c>
      <c r="M30" s="7" t="s">
        <v>10</v>
      </c>
      <c r="N30" s="9">
        <v>0.13</v>
      </c>
      <c r="O30" s="9">
        <f t="shared" si="9"/>
        <v>1.3</v>
      </c>
      <c r="P30" s="9">
        <v>0</v>
      </c>
      <c r="Q30" s="9">
        <f t="shared" si="11"/>
        <v>1.3</v>
      </c>
    </row>
    <row r="31" spans="2:17" ht="15.75" x14ac:dyDescent="0.25">
      <c r="B31" s="5" t="s">
        <v>6</v>
      </c>
      <c r="C31" s="10">
        <f>C4</f>
        <v>10</v>
      </c>
      <c r="D31" s="7" t="s">
        <v>10</v>
      </c>
      <c r="E31" s="9">
        <v>0.35</v>
      </c>
      <c r="F31" s="9">
        <f t="shared" si="6"/>
        <v>3.5</v>
      </c>
      <c r="G31" s="9">
        <v>0</v>
      </c>
      <c r="H31" s="9">
        <f t="shared" si="8"/>
        <v>3.5</v>
      </c>
      <c r="I31" s="5"/>
      <c r="J31" s="5"/>
      <c r="K31" s="5" t="s">
        <v>6</v>
      </c>
      <c r="L31" s="10">
        <f>C4</f>
        <v>10</v>
      </c>
      <c r="M31" s="7" t="s">
        <v>10</v>
      </c>
      <c r="N31" s="9">
        <v>0.35</v>
      </c>
      <c r="O31" s="9">
        <f t="shared" si="9"/>
        <v>3.5</v>
      </c>
      <c r="P31" s="9">
        <v>0</v>
      </c>
      <c r="Q31" s="9">
        <f t="shared" si="11"/>
        <v>3.5</v>
      </c>
    </row>
    <row r="32" spans="2:17" ht="15.75" x14ac:dyDescent="0.25">
      <c r="B32" s="12" t="s">
        <v>7</v>
      </c>
      <c r="C32" s="13">
        <f>C4</f>
        <v>10</v>
      </c>
      <c r="D32" s="14" t="s">
        <v>10</v>
      </c>
      <c r="E32" s="15">
        <v>0.05</v>
      </c>
      <c r="F32" s="15">
        <f t="shared" si="6"/>
        <v>0.5</v>
      </c>
      <c r="G32" s="15">
        <v>0</v>
      </c>
      <c r="H32" s="15">
        <f t="shared" si="8"/>
        <v>0.5</v>
      </c>
      <c r="I32" s="5"/>
      <c r="J32" s="5"/>
      <c r="K32" s="12" t="s">
        <v>7</v>
      </c>
      <c r="L32" s="13">
        <f>C4</f>
        <v>10</v>
      </c>
      <c r="M32" s="14" t="s">
        <v>10</v>
      </c>
      <c r="N32" s="15">
        <v>0.05</v>
      </c>
      <c r="O32" s="15">
        <f t="shared" si="9"/>
        <v>0.5</v>
      </c>
      <c r="P32" s="15">
        <v>0</v>
      </c>
      <c r="Q32" s="15">
        <f t="shared" si="11"/>
        <v>0.5</v>
      </c>
    </row>
    <row r="33" spans="2:17" ht="15.75" x14ac:dyDescent="0.25">
      <c r="B33" s="16"/>
      <c r="C33" s="7"/>
      <c r="D33" s="7"/>
      <c r="E33" s="7"/>
      <c r="F33" s="7"/>
      <c r="G33" s="5"/>
      <c r="H33" s="17">
        <f>SUM(H25:H32)</f>
        <v>36.2562</v>
      </c>
      <c r="I33" s="5"/>
      <c r="J33" s="5"/>
      <c r="K33" s="16"/>
      <c r="L33" s="7"/>
      <c r="M33" s="7"/>
      <c r="N33" s="9"/>
      <c r="O33" s="7"/>
      <c r="P33" s="5"/>
      <c r="Q33" s="17">
        <f>SUM(Q25:Q32)</f>
        <v>45.635199999999998</v>
      </c>
    </row>
    <row r="34" spans="2:17" ht="15.75" x14ac:dyDescent="0.25">
      <c r="B34" s="5"/>
      <c r="C34" s="5"/>
      <c r="D34" s="5"/>
      <c r="E34" s="5"/>
      <c r="F34" s="7"/>
      <c r="G34" s="5"/>
      <c r="H34" s="6"/>
      <c r="I34" s="5"/>
      <c r="J34" s="5"/>
      <c r="K34" s="5"/>
      <c r="L34" s="5"/>
      <c r="M34" s="5"/>
      <c r="N34" s="18"/>
      <c r="O34" s="7"/>
      <c r="P34" s="5"/>
      <c r="Q34" s="6"/>
    </row>
    <row r="35" spans="2:17" ht="15.75" x14ac:dyDescent="0.25">
      <c r="B35" s="6" t="s">
        <v>17</v>
      </c>
      <c r="C35" s="5"/>
      <c r="D35" s="5"/>
      <c r="E35" s="5"/>
      <c r="F35" s="5"/>
      <c r="G35" s="5"/>
      <c r="H35" s="5"/>
      <c r="I35" s="5"/>
      <c r="J35" s="5"/>
      <c r="K35" s="6" t="s">
        <v>19</v>
      </c>
      <c r="L35" s="5"/>
      <c r="M35" s="5"/>
      <c r="N35" s="18"/>
      <c r="O35" s="5"/>
      <c r="P35" s="5"/>
      <c r="Q35" s="5"/>
    </row>
    <row r="36" spans="2:17" ht="15.75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8"/>
      <c r="O36" s="5"/>
      <c r="P36" s="5"/>
      <c r="Q36" s="5"/>
    </row>
    <row r="37" spans="2:17" ht="15.75" x14ac:dyDescent="0.25">
      <c r="B37" s="5"/>
      <c r="C37" s="7" t="s">
        <v>8</v>
      </c>
      <c r="D37" s="7" t="s">
        <v>9</v>
      </c>
      <c r="E37" s="8" t="s">
        <v>12</v>
      </c>
      <c r="F37" s="7" t="s">
        <v>13</v>
      </c>
      <c r="G37" s="7" t="s">
        <v>14</v>
      </c>
      <c r="H37" s="7" t="s">
        <v>15</v>
      </c>
      <c r="I37" s="5"/>
      <c r="J37" s="5"/>
      <c r="K37" s="5"/>
      <c r="L37" s="7" t="s">
        <v>8</v>
      </c>
      <c r="M37" s="7" t="s">
        <v>9</v>
      </c>
      <c r="N37" s="11" t="s">
        <v>12</v>
      </c>
      <c r="O37" s="7" t="s">
        <v>13</v>
      </c>
      <c r="P37" s="7" t="s">
        <v>14</v>
      </c>
      <c r="Q37" s="7" t="s">
        <v>15</v>
      </c>
    </row>
    <row r="38" spans="2:17" ht="15.75" x14ac:dyDescent="0.25">
      <c r="B38" s="5" t="s">
        <v>0</v>
      </c>
      <c r="C38" s="7">
        <v>1</v>
      </c>
      <c r="D38" s="7" t="s">
        <v>11</v>
      </c>
      <c r="E38" s="9">
        <v>7.31</v>
      </c>
      <c r="F38" s="9">
        <f>E38*C38</f>
        <v>7.31</v>
      </c>
      <c r="G38" s="9">
        <f>F38*13%</f>
        <v>0.95030000000000003</v>
      </c>
      <c r="H38" s="9">
        <f>SUM(F38+G38)</f>
        <v>8.2602999999999991</v>
      </c>
      <c r="I38" s="5"/>
      <c r="J38" s="5"/>
      <c r="K38" s="5" t="s">
        <v>27</v>
      </c>
      <c r="L38" s="7">
        <v>1</v>
      </c>
      <c r="M38" s="7" t="s">
        <v>11</v>
      </c>
      <c r="N38" s="11">
        <v>7.31</v>
      </c>
      <c r="O38" s="9">
        <f>N38*L38</f>
        <v>7.31</v>
      </c>
      <c r="P38" s="9">
        <f>O38*13%</f>
        <v>0.95030000000000003</v>
      </c>
      <c r="Q38" s="9">
        <f>SUM(O38+P38)</f>
        <v>8.2602999999999991</v>
      </c>
    </row>
    <row r="39" spans="2:17" ht="15.75" x14ac:dyDescent="0.25">
      <c r="B39" s="5" t="s">
        <v>1</v>
      </c>
      <c r="C39" s="10">
        <f>C4</f>
        <v>10</v>
      </c>
      <c r="D39" s="7" t="s">
        <v>10</v>
      </c>
      <c r="E39" s="11">
        <v>0.99</v>
      </c>
      <c r="F39" s="9">
        <f t="shared" ref="F39:F45" si="12">E39*C39</f>
        <v>9.9</v>
      </c>
      <c r="G39" s="9">
        <f t="shared" ref="G39:G41" si="13">F39*13%</f>
        <v>1.2870000000000001</v>
      </c>
      <c r="H39" s="9">
        <f t="shared" ref="H39:H45" si="14">SUM(F39+G39)</f>
        <v>11.187000000000001</v>
      </c>
      <c r="I39" s="5"/>
      <c r="J39" s="5"/>
      <c r="K39" s="5" t="s">
        <v>28</v>
      </c>
      <c r="L39" s="10">
        <f>C4</f>
        <v>10</v>
      </c>
      <c r="M39" s="7" t="s">
        <v>10</v>
      </c>
      <c r="N39" s="11">
        <v>1.65</v>
      </c>
      <c r="O39" s="9">
        <f t="shared" ref="O39:O45" si="15">N39*L39</f>
        <v>16.5</v>
      </c>
      <c r="P39" s="9">
        <f t="shared" ref="P39:P41" si="16">O39*13%</f>
        <v>2.145</v>
      </c>
      <c r="Q39" s="9">
        <f t="shared" ref="Q39:Q45" si="17">SUM(O39+P39)</f>
        <v>18.645</v>
      </c>
    </row>
    <row r="40" spans="2:17" ht="15.75" x14ac:dyDescent="0.25">
      <c r="B40" s="5" t="s">
        <v>2</v>
      </c>
      <c r="C40" s="7">
        <v>1</v>
      </c>
      <c r="D40" s="7" t="s">
        <v>11</v>
      </c>
      <c r="E40" s="11">
        <v>5.63</v>
      </c>
      <c r="F40" s="9">
        <f t="shared" si="12"/>
        <v>5.63</v>
      </c>
      <c r="G40" s="9">
        <f t="shared" si="13"/>
        <v>0.7319</v>
      </c>
      <c r="H40" s="9">
        <f t="shared" si="14"/>
        <v>6.3619000000000003</v>
      </c>
      <c r="I40" s="5"/>
      <c r="J40" s="5"/>
      <c r="K40" s="5" t="s">
        <v>29</v>
      </c>
      <c r="L40" s="7">
        <v>1</v>
      </c>
      <c r="M40" s="7" t="s">
        <v>11</v>
      </c>
      <c r="N40" s="11">
        <v>5.63</v>
      </c>
      <c r="O40" s="9">
        <f t="shared" si="15"/>
        <v>5.63</v>
      </c>
      <c r="P40" s="9">
        <f t="shared" si="16"/>
        <v>0.7319</v>
      </c>
      <c r="Q40" s="9">
        <f t="shared" si="17"/>
        <v>6.3619000000000003</v>
      </c>
    </row>
    <row r="41" spans="2:17" ht="15.75" x14ac:dyDescent="0.25">
      <c r="B41" s="5" t="s">
        <v>3</v>
      </c>
      <c r="C41" s="10">
        <f>C4</f>
        <v>10</v>
      </c>
      <c r="D41" s="7" t="s">
        <v>10</v>
      </c>
      <c r="E41" s="11">
        <v>0.66</v>
      </c>
      <c r="F41" s="9">
        <f t="shared" si="12"/>
        <v>6.6000000000000005</v>
      </c>
      <c r="G41" s="9">
        <f t="shared" si="13"/>
        <v>0.8580000000000001</v>
      </c>
      <c r="H41" s="9">
        <f t="shared" si="14"/>
        <v>7.4580000000000002</v>
      </c>
      <c r="I41" s="5"/>
      <c r="J41" s="5"/>
      <c r="K41" s="5" t="s">
        <v>30</v>
      </c>
      <c r="L41" s="10">
        <f>C4</f>
        <v>10</v>
      </c>
      <c r="M41" s="7" t="s">
        <v>10</v>
      </c>
      <c r="N41" s="11">
        <v>1.1200000000000001</v>
      </c>
      <c r="O41" s="9">
        <f t="shared" si="15"/>
        <v>11.200000000000001</v>
      </c>
      <c r="P41" s="9">
        <f t="shared" si="16"/>
        <v>1.4560000000000002</v>
      </c>
      <c r="Q41" s="9">
        <f t="shared" si="17"/>
        <v>12.656000000000001</v>
      </c>
    </row>
    <row r="42" spans="2:17" ht="15.75" x14ac:dyDescent="0.25">
      <c r="B42" s="5" t="s">
        <v>4</v>
      </c>
      <c r="C42" s="10">
        <f>C4</f>
        <v>10</v>
      </c>
      <c r="D42" s="7" t="s">
        <v>10</v>
      </c>
      <c r="E42" s="11">
        <v>0.3</v>
      </c>
      <c r="F42" s="9">
        <f t="shared" si="12"/>
        <v>3</v>
      </c>
      <c r="G42" s="9">
        <v>0</v>
      </c>
      <c r="H42" s="9">
        <f t="shared" si="14"/>
        <v>3</v>
      </c>
      <c r="I42" s="5"/>
      <c r="J42" s="5"/>
      <c r="K42" s="5" t="s">
        <v>4</v>
      </c>
      <c r="L42" s="10">
        <f>C4</f>
        <v>10</v>
      </c>
      <c r="M42" s="7" t="s">
        <v>10</v>
      </c>
      <c r="N42" s="11">
        <v>0.3</v>
      </c>
      <c r="O42" s="9">
        <f t="shared" si="15"/>
        <v>3</v>
      </c>
      <c r="P42" s="9">
        <v>0</v>
      </c>
      <c r="Q42" s="9">
        <f t="shared" si="17"/>
        <v>3</v>
      </c>
    </row>
    <row r="43" spans="2:17" ht="15.75" x14ac:dyDescent="0.25">
      <c r="B43" s="5" t="s">
        <v>5</v>
      </c>
      <c r="C43" s="10">
        <f>C4</f>
        <v>10</v>
      </c>
      <c r="D43" s="7" t="s">
        <v>10</v>
      </c>
      <c r="E43" s="9">
        <v>0.13</v>
      </c>
      <c r="F43" s="9">
        <f t="shared" si="12"/>
        <v>1.3</v>
      </c>
      <c r="G43" s="9">
        <v>0</v>
      </c>
      <c r="H43" s="9">
        <f t="shared" si="14"/>
        <v>1.3</v>
      </c>
      <c r="I43" s="5"/>
      <c r="J43" s="5"/>
      <c r="K43" s="5" t="s">
        <v>5</v>
      </c>
      <c r="L43" s="10">
        <f>C4</f>
        <v>10</v>
      </c>
      <c r="M43" s="7" t="s">
        <v>10</v>
      </c>
      <c r="N43" s="11">
        <v>0.13</v>
      </c>
      <c r="O43" s="9">
        <f t="shared" si="15"/>
        <v>1.3</v>
      </c>
      <c r="P43" s="9">
        <v>0</v>
      </c>
      <c r="Q43" s="9">
        <f t="shared" si="17"/>
        <v>1.3</v>
      </c>
    </row>
    <row r="44" spans="2:17" ht="15.75" x14ac:dyDescent="0.25">
      <c r="B44" s="5" t="s">
        <v>6</v>
      </c>
      <c r="C44" s="10">
        <f>C4</f>
        <v>10</v>
      </c>
      <c r="D44" s="7" t="s">
        <v>10</v>
      </c>
      <c r="E44" s="9">
        <v>0.35</v>
      </c>
      <c r="F44" s="9">
        <f t="shared" si="12"/>
        <v>3.5</v>
      </c>
      <c r="G44" s="9">
        <v>0</v>
      </c>
      <c r="H44" s="9">
        <f t="shared" si="14"/>
        <v>3.5</v>
      </c>
      <c r="I44" s="5"/>
      <c r="J44" s="5"/>
      <c r="K44" s="5" t="s">
        <v>6</v>
      </c>
      <c r="L44" s="10">
        <f>C4</f>
        <v>10</v>
      </c>
      <c r="M44" s="7" t="s">
        <v>10</v>
      </c>
      <c r="N44" s="9">
        <v>0.35</v>
      </c>
      <c r="O44" s="9">
        <f t="shared" si="15"/>
        <v>3.5</v>
      </c>
      <c r="P44" s="9">
        <v>0</v>
      </c>
      <c r="Q44" s="9">
        <f t="shared" si="17"/>
        <v>3.5</v>
      </c>
    </row>
    <row r="45" spans="2:17" ht="15.75" x14ac:dyDescent="0.25">
      <c r="B45" s="12" t="s">
        <v>7</v>
      </c>
      <c r="C45" s="13">
        <f>C4</f>
        <v>10</v>
      </c>
      <c r="D45" s="14" t="s">
        <v>10</v>
      </c>
      <c r="E45" s="15">
        <v>0.05</v>
      </c>
      <c r="F45" s="15">
        <f t="shared" si="12"/>
        <v>0.5</v>
      </c>
      <c r="G45" s="15">
        <v>0</v>
      </c>
      <c r="H45" s="15">
        <f t="shared" si="14"/>
        <v>0.5</v>
      </c>
      <c r="I45" s="5"/>
      <c r="J45" s="5"/>
      <c r="K45" s="12" t="s">
        <v>7</v>
      </c>
      <c r="L45" s="13">
        <f>C4</f>
        <v>10</v>
      </c>
      <c r="M45" s="14" t="s">
        <v>10</v>
      </c>
      <c r="N45" s="14">
        <v>0.05</v>
      </c>
      <c r="O45" s="15">
        <f t="shared" si="15"/>
        <v>0.5</v>
      </c>
      <c r="P45" s="15">
        <v>0</v>
      </c>
      <c r="Q45" s="15">
        <f t="shared" si="17"/>
        <v>0.5</v>
      </c>
    </row>
    <row r="46" spans="2:17" ht="15.75" x14ac:dyDescent="0.25">
      <c r="B46" s="16"/>
      <c r="C46" s="7"/>
      <c r="D46" s="7"/>
      <c r="E46" s="7"/>
      <c r="F46" s="7"/>
      <c r="G46" s="5"/>
      <c r="H46" s="17">
        <f>SUM(H38:H45)</f>
        <v>41.567199999999993</v>
      </c>
      <c r="I46" s="5"/>
      <c r="J46" s="5"/>
      <c r="K46" s="16"/>
      <c r="L46" s="7"/>
      <c r="M46" s="7"/>
      <c r="N46" s="7"/>
      <c r="O46" s="7"/>
      <c r="P46" s="5"/>
      <c r="Q46" s="17">
        <f>SUM(Q38:Q45)</f>
        <v>54.223199999999991</v>
      </c>
    </row>
    <row r="47" spans="2:17" ht="15.75" x14ac:dyDescent="0.25">
      <c r="B47" s="5"/>
      <c r="C47" s="5"/>
      <c r="D47" s="5"/>
      <c r="E47" s="5"/>
      <c r="F47" s="7"/>
      <c r="G47" s="5"/>
      <c r="H47" s="6"/>
      <c r="I47" s="2"/>
      <c r="J47" s="5"/>
      <c r="K47" s="5"/>
      <c r="L47" s="5"/>
      <c r="M47" s="5"/>
      <c r="N47" s="5"/>
      <c r="O47" s="5"/>
      <c r="P47" s="5"/>
      <c r="Q47" s="5"/>
    </row>
    <row r="48" spans="2:17" ht="15.75" x14ac:dyDescent="0.25">
      <c r="B48" s="25" t="s">
        <v>33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5">
      <c r="B49" s="1"/>
      <c r="C49" s="1"/>
      <c r="D49" s="1"/>
      <c r="E49" s="1"/>
      <c r="F49" s="1"/>
      <c r="G49" s="1"/>
      <c r="H49" s="1"/>
      <c r="I49" s="1"/>
    </row>
    <row r="50" spans="2:17" x14ac:dyDescent="0.25">
      <c r="B50" s="1"/>
      <c r="C50" s="1"/>
      <c r="D50" s="1"/>
      <c r="E50" s="1"/>
      <c r="F50" s="1"/>
      <c r="G50" s="1"/>
      <c r="H50" s="1"/>
      <c r="I50" s="1"/>
    </row>
    <row r="51" spans="2:17" ht="15.75" x14ac:dyDescent="0.25">
      <c r="B51" s="6" t="s">
        <v>16</v>
      </c>
      <c r="C51" s="5"/>
      <c r="D51" s="5"/>
      <c r="E51" s="5"/>
      <c r="F51" s="5"/>
      <c r="G51" s="5"/>
      <c r="H51" s="5"/>
      <c r="I51" s="5"/>
      <c r="J51" s="5"/>
      <c r="K51" s="6" t="s">
        <v>18</v>
      </c>
      <c r="L51" s="5"/>
      <c r="M51" s="5"/>
      <c r="N51" s="5"/>
      <c r="O51" s="5"/>
      <c r="P51" s="5"/>
      <c r="Q51" s="5"/>
    </row>
    <row r="52" spans="2:17" ht="15.7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ht="15.75" x14ac:dyDescent="0.25">
      <c r="B53" s="5"/>
      <c r="C53" s="7" t="s">
        <v>8</v>
      </c>
      <c r="D53" s="7" t="s">
        <v>9</v>
      </c>
      <c r="E53" s="8" t="s">
        <v>12</v>
      </c>
      <c r="F53" s="7" t="s">
        <v>13</v>
      </c>
      <c r="G53" s="7" t="s">
        <v>14</v>
      </c>
      <c r="H53" s="7" t="s">
        <v>15</v>
      </c>
      <c r="I53" s="5"/>
      <c r="J53" s="5"/>
      <c r="K53" s="5"/>
      <c r="L53" s="7" t="s">
        <v>8</v>
      </c>
      <c r="M53" s="7" t="s">
        <v>9</v>
      </c>
      <c r="N53" s="8" t="s">
        <v>12</v>
      </c>
      <c r="O53" s="7" t="s">
        <v>13</v>
      </c>
      <c r="P53" s="7" t="s">
        <v>14</v>
      </c>
      <c r="Q53" s="7" t="s">
        <v>15</v>
      </c>
    </row>
    <row r="54" spans="2:17" ht="15.75" x14ac:dyDescent="0.25">
      <c r="B54" s="5" t="s">
        <v>0</v>
      </c>
      <c r="C54" s="7">
        <v>1</v>
      </c>
      <c r="D54" s="7" t="s">
        <v>11</v>
      </c>
      <c r="E54" s="9">
        <v>6.87</v>
      </c>
      <c r="F54" s="9">
        <f>E54*C54</f>
        <v>6.87</v>
      </c>
      <c r="G54" s="9">
        <f>F54*13%</f>
        <v>0.8931</v>
      </c>
      <c r="H54" s="9">
        <f>SUM(F54+G54)</f>
        <v>7.7630999999999997</v>
      </c>
      <c r="I54" s="5"/>
      <c r="J54" s="5"/>
      <c r="K54" s="5" t="s">
        <v>27</v>
      </c>
      <c r="L54" s="7">
        <v>1</v>
      </c>
      <c r="M54" s="7" t="s">
        <v>11</v>
      </c>
      <c r="N54" s="8">
        <v>7.31</v>
      </c>
      <c r="O54" s="9">
        <f>N54*L54</f>
        <v>7.31</v>
      </c>
      <c r="P54" s="9">
        <f>O54*13%</f>
        <v>0.95030000000000003</v>
      </c>
      <c r="Q54" s="9">
        <f>SUM(O54+P54)</f>
        <v>8.2602999999999991</v>
      </c>
    </row>
    <row r="55" spans="2:17" ht="15.75" x14ac:dyDescent="0.25">
      <c r="B55" s="5" t="s">
        <v>1</v>
      </c>
      <c r="C55" s="10">
        <f>C4</f>
        <v>10</v>
      </c>
      <c r="D55" s="7" t="s">
        <v>10</v>
      </c>
      <c r="E55" s="11">
        <v>0.77</v>
      </c>
      <c r="F55" s="9">
        <f t="shared" ref="F55:F63" si="18">E55*C55</f>
        <v>7.7</v>
      </c>
      <c r="G55" s="9">
        <f t="shared" ref="G55:G59" si="19">F55*13%</f>
        <v>1.0010000000000001</v>
      </c>
      <c r="H55" s="9">
        <f t="shared" ref="H55:H63" si="20">SUM(F55+G55)</f>
        <v>8.7010000000000005</v>
      </c>
      <c r="I55" s="5"/>
      <c r="J55" s="5"/>
      <c r="K55" s="5" t="s">
        <v>28</v>
      </c>
      <c r="L55" s="10">
        <f>C4</f>
        <v>10</v>
      </c>
      <c r="M55" s="7" t="s">
        <v>10</v>
      </c>
      <c r="N55" s="11">
        <v>1.24</v>
      </c>
      <c r="O55" s="9">
        <f t="shared" ref="O55:O63" si="21">N55*L55</f>
        <v>12.4</v>
      </c>
      <c r="P55" s="9">
        <f t="shared" ref="P55:P59" si="22">O55*13%</f>
        <v>1.6120000000000001</v>
      </c>
      <c r="Q55" s="9">
        <f t="shared" ref="Q55:Q63" si="23">SUM(O55+P55)</f>
        <v>14.012</v>
      </c>
    </row>
    <row r="56" spans="2:17" ht="15.75" x14ac:dyDescent="0.25">
      <c r="B56" s="5" t="s">
        <v>2</v>
      </c>
      <c r="C56" s="7">
        <v>1</v>
      </c>
      <c r="D56" s="7" t="s">
        <v>11</v>
      </c>
      <c r="E56" s="9">
        <v>6.8</v>
      </c>
      <c r="F56" s="9">
        <f t="shared" si="18"/>
        <v>6.8</v>
      </c>
      <c r="G56" s="9">
        <f t="shared" si="19"/>
        <v>0.88400000000000001</v>
      </c>
      <c r="H56" s="9">
        <f t="shared" si="20"/>
        <v>7.6840000000000002</v>
      </c>
      <c r="I56" s="5"/>
      <c r="J56" s="5"/>
      <c r="K56" s="5" t="s">
        <v>29</v>
      </c>
      <c r="L56" s="7">
        <v>1</v>
      </c>
      <c r="M56" s="7" t="s">
        <v>11</v>
      </c>
      <c r="N56" s="11">
        <v>5.63</v>
      </c>
      <c r="O56" s="9">
        <f t="shared" si="21"/>
        <v>5.63</v>
      </c>
      <c r="P56" s="9">
        <f t="shared" si="22"/>
        <v>0.7319</v>
      </c>
      <c r="Q56" s="9">
        <f t="shared" si="23"/>
        <v>6.3619000000000003</v>
      </c>
    </row>
    <row r="57" spans="2:17" ht="15.75" x14ac:dyDescent="0.25">
      <c r="B57" s="5" t="s">
        <v>3</v>
      </c>
      <c r="C57" s="10">
        <f>C4</f>
        <v>10</v>
      </c>
      <c r="D57" s="7" t="s">
        <v>10</v>
      </c>
      <c r="E57" s="11">
        <v>0.53</v>
      </c>
      <c r="F57" s="9">
        <f t="shared" si="18"/>
        <v>5.3000000000000007</v>
      </c>
      <c r="G57" s="9">
        <f t="shared" si="19"/>
        <v>0.68900000000000017</v>
      </c>
      <c r="H57" s="9">
        <f t="shared" si="20"/>
        <v>5.9890000000000008</v>
      </c>
      <c r="I57" s="5"/>
      <c r="J57" s="5"/>
      <c r="K57" s="5" t="s">
        <v>30</v>
      </c>
      <c r="L57" s="10">
        <f>C4</f>
        <v>10</v>
      </c>
      <c r="M57" s="7" t="s">
        <v>10</v>
      </c>
      <c r="N57" s="11">
        <v>0.77</v>
      </c>
      <c r="O57" s="9">
        <f t="shared" si="21"/>
        <v>7.7</v>
      </c>
      <c r="P57" s="9">
        <f t="shared" si="22"/>
        <v>1.0010000000000001</v>
      </c>
      <c r="Q57" s="9">
        <f t="shared" si="23"/>
        <v>8.7010000000000005</v>
      </c>
    </row>
    <row r="58" spans="2:17" ht="15.75" x14ac:dyDescent="0.25">
      <c r="B58" s="5" t="s">
        <v>25</v>
      </c>
      <c r="C58" s="8">
        <v>1</v>
      </c>
      <c r="D58" s="7" t="s">
        <v>11</v>
      </c>
      <c r="E58" s="11">
        <v>3.58</v>
      </c>
      <c r="F58" s="9">
        <f t="shared" si="18"/>
        <v>3.58</v>
      </c>
      <c r="G58" s="9">
        <f t="shared" si="19"/>
        <v>0.46540000000000004</v>
      </c>
      <c r="H58" s="9">
        <f t="shared" si="20"/>
        <v>4.0453999999999999</v>
      </c>
      <c r="I58" s="5"/>
      <c r="J58" s="5"/>
      <c r="K58" s="5" t="s">
        <v>26</v>
      </c>
      <c r="L58" s="8">
        <v>1</v>
      </c>
      <c r="M58" s="7" t="s">
        <v>11</v>
      </c>
      <c r="N58" s="11">
        <v>3.58</v>
      </c>
      <c r="O58" s="9">
        <f t="shared" si="21"/>
        <v>3.58</v>
      </c>
      <c r="P58" s="9">
        <f t="shared" si="22"/>
        <v>0.46540000000000004</v>
      </c>
      <c r="Q58" s="9">
        <f t="shared" si="23"/>
        <v>4.0453999999999999</v>
      </c>
    </row>
    <row r="59" spans="2:17" ht="15.75" x14ac:dyDescent="0.25">
      <c r="B59" s="5" t="s">
        <v>24</v>
      </c>
      <c r="C59" s="10">
        <f>C4</f>
        <v>10</v>
      </c>
      <c r="D59" s="7" t="s">
        <v>10</v>
      </c>
      <c r="E59" s="11">
        <v>0.38</v>
      </c>
      <c r="F59" s="9">
        <f t="shared" si="18"/>
        <v>3.8</v>
      </c>
      <c r="G59" s="9">
        <f t="shared" si="19"/>
        <v>0.49399999999999999</v>
      </c>
      <c r="H59" s="9">
        <f t="shared" si="20"/>
        <v>4.2939999999999996</v>
      </c>
      <c r="I59" s="5"/>
      <c r="J59" s="5"/>
      <c r="K59" s="5" t="s">
        <v>31</v>
      </c>
      <c r="L59" s="10">
        <f>C4</f>
        <v>10</v>
      </c>
      <c r="M59" s="7" t="s">
        <v>10</v>
      </c>
      <c r="N59" s="11">
        <v>0.65</v>
      </c>
      <c r="O59" s="9">
        <f t="shared" si="21"/>
        <v>6.5</v>
      </c>
      <c r="P59" s="9">
        <f t="shared" si="22"/>
        <v>0.84499999999999997</v>
      </c>
      <c r="Q59" s="9">
        <f t="shared" si="23"/>
        <v>7.3449999999999998</v>
      </c>
    </row>
    <row r="60" spans="2:17" ht="15.75" x14ac:dyDescent="0.25">
      <c r="B60" s="5" t="s">
        <v>4</v>
      </c>
      <c r="C60" s="10">
        <f>C4</f>
        <v>10</v>
      </c>
      <c r="D60" s="7" t="s">
        <v>10</v>
      </c>
      <c r="E60" s="9">
        <v>0.3</v>
      </c>
      <c r="F60" s="9">
        <f t="shared" si="18"/>
        <v>3</v>
      </c>
      <c r="G60" s="9">
        <v>0</v>
      </c>
      <c r="H60" s="9">
        <f t="shared" si="20"/>
        <v>3</v>
      </c>
      <c r="I60" s="5"/>
      <c r="J60" s="5"/>
      <c r="K60" s="5" t="s">
        <v>4</v>
      </c>
      <c r="L60" s="10">
        <f>C4</f>
        <v>10</v>
      </c>
      <c r="M60" s="7" t="s">
        <v>10</v>
      </c>
      <c r="N60" s="9">
        <v>0.3</v>
      </c>
      <c r="O60" s="9">
        <f t="shared" si="21"/>
        <v>3</v>
      </c>
      <c r="P60" s="9">
        <v>0</v>
      </c>
      <c r="Q60" s="9">
        <f t="shared" si="23"/>
        <v>3</v>
      </c>
    </row>
    <row r="61" spans="2:17" ht="15.75" x14ac:dyDescent="0.25">
      <c r="B61" s="5" t="s">
        <v>5</v>
      </c>
      <c r="C61" s="10">
        <f>C4</f>
        <v>10</v>
      </c>
      <c r="D61" s="7" t="s">
        <v>10</v>
      </c>
      <c r="E61" s="9">
        <v>0.13</v>
      </c>
      <c r="F61" s="9">
        <f t="shared" si="18"/>
        <v>1.3</v>
      </c>
      <c r="G61" s="9">
        <v>0</v>
      </c>
      <c r="H61" s="9">
        <f t="shared" si="20"/>
        <v>1.3</v>
      </c>
      <c r="I61" s="5"/>
      <c r="J61" s="5"/>
      <c r="K61" s="5" t="s">
        <v>5</v>
      </c>
      <c r="L61" s="10">
        <f>C4</f>
        <v>10</v>
      </c>
      <c r="M61" s="7" t="s">
        <v>10</v>
      </c>
      <c r="N61" s="9">
        <v>0.13</v>
      </c>
      <c r="O61" s="9">
        <f t="shared" si="21"/>
        <v>1.3</v>
      </c>
      <c r="P61" s="9">
        <v>0</v>
      </c>
      <c r="Q61" s="9">
        <f t="shared" si="23"/>
        <v>1.3</v>
      </c>
    </row>
    <row r="62" spans="2:17" ht="15.75" x14ac:dyDescent="0.25">
      <c r="B62" s="5" t="s">
        <v>6</v>
      </c>
      <c r="C62" s="10">
        <f>C4</f>
        <v>10</v>
      </c>
      <c r="D62" s="7" t="s">
        <v>10</v>
      </c>
      <c r="E62" s="9">
        <v>0.35</v>
      </c>
      <c r="F62" s="9">
        <f t="shared" si="18"/>
        <v>3.5</v>
      </c>
      <c r="G62" s="9">
        <v>0</v>
      </c>
      <c r="H62" s="9">
        <f t="shared" si="20"/>
        <v>3.5</v>
      </c>
      <c r="I62" s="5"/>
      <c r="J62" s="5"/>
      <c r="K62" s="5" t="s">
        <v>6</v>
      </c>
      <c r="L62" s="10">
        <f>C4</f>
        <v>10</v>
      </c>
      <c r="M62" s="7" t="s">
        <v>10</v>
      </c>
      <c r="N62" s="9">
        <v>0.35</v>
      </c>
      <c r="O62" s="9">
        <f t="shared" si="21"/>
        <v>3.5</v>
      </c>
      <c r="P62" s="9">
        <v>0</v>
      </c>
      <c r="Q62" s="9">
        <f t="shared" si="23"/>
        <v>3.5</v>
      </c>
    </row>
    <row r="63" spans="2:17" ht="15.75" x14ac:dyDescent="0.25">
      <c r="B63" s="12" t="s">
        <v>7</v>
      </c>
      <c r="C63" s="13">
        <f>C4</f>
        <v>10</v>
      </c>
      <c r="D63" s="14" t="s">
        <v>10</v>
      </c>
      <c r="E63" s="15">
        <v>0.05</v>
      </c>
      <c r="F63" s="15">
        <f t="shared" si="18"/>
        <v>0.5</v>
      </c>
      <c r="G63" s="15">
        <v>0</v>
      </c>
      <c r="H63" s="15">
        <f t="shared" si="20"/>
        <v>0.5</v>
      </c>
      <c r="I63" s="5"/>
      <c r="J63" s="5"/>
      <c r="K63" s="12" t="s">
        <v>7</v>
      </c>
      <c r="L63" s="13">
        <f>C4</f>
        <v>10</v>
      </c>
      <c r="M63" s="14" t="s">
        <v>10</v>
      </c>
      <c r="N63" s="15">
        <v>0.05</v>
      </c>
      <c r="O63" s="15">
        <f t="shared" si="21"/>
        <v>0.5</v>
      </c>
      <c r="P63" s="15">
        <v>0</v>
      </c>
      <c r="Q63" s="15">
        <f t="shared" si="23"/>
        <v>0.5</v>
      </c>
    </row>
    <row r="64" spans="2:17" ht="15.75" x14ac:dyDescent="0.25">
      <c r="B64" s="16"/>
      <c r="C64" s="7"/>
      <c r="D64" s="7"/>
      <c r="E64" s="7"/>
      <c r="F64" s="7"/>
      <c r="G64" s="5"/>
      <c r="H64" s="17">
        <f>SUM(H54:H63)</f>
        <v>46.776499999999999</v>
      </c>
      <c r="I64" s="5"/>
      <c r="J64" s="5"/>
      <c r="K64" s="16"/>
      <c r="L64" s="7"/>
      <c r="M64" s="7"/>
      <c r="N64" s="9"/>
      <c r="O64" s="7"/>
      <c r="P64" s="5"/>
      <c r="Q64" s="17">
        <f>SUM(Q54:Q63)</f>
        <v>57.025599999999997</v>
      </c>
    </row>
    <row r="65" spans="2:17" ht="15.75" x14ac:dyDescent="0.25">
      <c r="B65" s="5"/>
      <c r="C65" s="5"/>
      <c r="D65" s="5"/>
      <c r="E65" s="5"/>
      <c r="F65" s="7"/>
      <c r="G65" s="5"/>
      <c r="H65" s="6"/>
      <c r="I65" s="5"/>
      <c r="J65" s="5"/>
      <c r="K65" s="5"/>
      <c r="L65" s="5"/>
      <c r="M65" s="5"/>
      <c r="N65" s="18"/>
      <c r="O65" s="7"/>
      <c r="P65" s="5"/>
      <c r="Q65" s="6"/>
    </row>
    <row r="66" spans="2:17" ht="15.75" x14ac:dyDescent="0.25">
      <c r="B66" s="6" t="s">
        <v>17</v>
      </c>
      <c r="C66" s="5"/>
      <c r="D66" s="5"/>
      <c r="E66" s="5"/>
      <c r="F66" s="5"/>
      <c r="G66" s="5"/>
      <c r="H66" s="5"/>
      <c r="I66" s="5"/>
      <c r="J66" s="5"/>
      <c r="K66" s="6" t="s">
        <v>19</v>
      </c>
      <c r="L66" s="5"/>
      <c r="M66" s="5"/>
      <c r="N66" s="18"/>
      <c r="O66" s="5"/>
      <c r="P66" s="5"/>
      <c r="Q66" s="5"/>
    </row>
    <row r="67" spans="2:17" ht="15.75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8"/>
      <c r="O67" s="5"/>
      <c r="P67" s="5"/>
      <c r="Q67" s="5"/>
    </row>
    <row r="68" spans="2:17" ht="15.75" x14ac:dyDescent="0.25">
      <c r="B68" s="5"/>
      <c r="C68" s="7" t="s">
        <v>8</v>
      </c>
      <c r="D68" s="7" t="s">
        <v>9</v>
      </c>
      <c r="E68" s="8" t="s">
        <v>12</v>
      </c>
      <c r="F68" s="7" t="s">
        <v>13</v>
      </c>
      <c r="G68" s="7" t="s">
        <v>14</v>
      </c>
      <c r="H68" s="7" t="s">
        <v>15</v>
      </c>
      <c r="I68" s="5"/>
      <c r="J68" s="5"/>
      <c r="K68" s="5"/>
      <c r="L68" s="7" t="s">
        <v>8</v>
      </c>
      <c r="M68" s="7" t="s">
        <v>9</v>
      </c>
      <c r="N68" s="11" t="s">
        <v>12</v>
      </c>
      <c r="O68" s="7" t="s">
        <v>13</v>
      </c>
      <c r="P68" s="7" t="s">
        <v>14</v>
      </c>
      <c r="Q68" s="7" t="s">
        <v>15</v>
      </c>
    </row>
    <row r="69" spans="2:17" ht="15.75" x14ac:dyDescent="0.25">
      <c r="B69" s="5" t="s">
        <v>0</v>
      </c>
      <c r="C69" s="7">
        <v>1</v>
      </c>
      <c r="D69" s="7" t="s">
        <v>11</v>
      </c>
      <c r="E69" s="9">
        <v>6.87</v>
      </c>
      <c r="F69" s="9">
        <f>E69*C69</f>
        <v>6.87</v>
      </c>
      <c r="G69" s="9">
        <f>F69*13%</f>
        <v>0.8931</v>
      </c>
      <c r="H69" s="9">
        <f>SUM(F69+G69)</f>
        <v>7.7630999999999997</v>
      </c>
      <c r="I69" s="5"/>
      <c r="J69" s="5"/>
      <c r="K69" s="5" t="s">
        <v>27</v>
      </c>
      <c r="L69" s="7">
        <v>1</v>
      </c>
      <c r="M69" s="7" t="s">
        <v>11</v>
      </c>
      <c r="N69" s="11">
        <v>7.31</v>
      </c>
      <c r="O69" s="9">
        <f>N69*L69</f>
        <v>7.31</v>
      </c>
      <c r="P69" s="9">
        <f>O69*13%</f>
        <v>0.95030000000000003</v>
      </c>
      <c r="Q69" s="9">
        <f>SUM(O69+P69)</f>
        <v>8.2602999999999991</v>
      </c>
    </row>
    <row r="70" spans="2:17" ht="15.75" x14ac:dyDescent="0.25">
      <c r="B70" s="5" t="s">
        <v>1</v>
      </c>
      <c r="C70" s="10">
        <f>C4</f>
        <v>10</v>
      </c>
      <c r="D70" s="7" t="s">
        <v>10</v>
      </c>
      <c r="E70" s="11">
        <v>1.01</v>
      </c>
      <c r="F70" s="9">
        <f t="shared" ref="F70:F78" si="24">E70*C70</f>
        <v>10.1</v>
      </c>
      <c r="G70" s="9">
        <f t="shared" ref="G70:G74" si="25">F70*13%</f>
        <v>1.3129999999999999</v>
      </c>
      <c r="H70" s="9">
        <f t="shared" ref="H70:H78" si="26">SUM(F70+G70)</f>
        <v>11.413</v>
      </c>
      <c r="I70" s="5"/>
      <c r="J70" s="5"/>
      <c r="K70" s="5" t="s">
        <v>28</v>
      </c>
      <c r="L70" s="10">
        <f>C4</f>
        <v>10</v>
      </c>
      <c r="M70" s="7" t="s">
        <v>10</v>
      </c>
      <c r="N70" s="11">
        <v>1.65</v>
      </c>
      <c r="O70" s="9">
        <f t="shared" ref="O70:O78" si="27">N70*L70</f>
        <v>16.5</v>
      </c>
      <c r="P70" s="9">
        <f t="shared" ref="P70:P74" si="28">O70*13%</f>
        <v>2.145</v>
      </c>
      <c r="Q70" s="9">
        <f t="shared" ref="Q70:Q78" si="29">SUM(O70+P70)</f>
        <v>18.645</v>
      </c>
    </row>
    <row r="71" spans="2:17" ht="15.75" x14ac:dyDescent="0.25">
      <c r="B71" s="5" t="s">
        <v>2</v>
      </c>
      <c r="C71" s="7">
        <v>1</v>
      </c>
      <c r="D71" s="7" t="s">
        <v>11</v>
      </c>
      <c r="E71" s="11">
        <v>6.8</v>
      </c>
      <c r="F71" s="9">
        <f t="shared" si="24"/>
        <v>6.8</v>
      </c>
      <c r="G71" s="9">
        <f t="shared" si="25"/>
        <v>0.88400000000000001</v>
      </c>
      <c r="H71" s="9">
        <f t="shared" si="26"/>
        <v>7.6840000000000002</v>
      </c>
      <c r="I71" s="5"/>
      <c r="J71" s="5"/>
      <c r="K71" s="5" t="s">
        <v>29</v>
      </c>
      <c r="L71" s="7">
        <v>1</v>
      </c>
      <c r="M71" s="7" t="s">
        <v>11</v>
      </c>
      <c r="N71" s="11">
        <v>5.63</v>
      </c>
      <c r="O71" s="9">
        <f t="shared" si="27"/>
        <v>5.63</v>
      </c>
      <c r="P71" s="9">
        <f t="shared" si="28"/>
        <v>0.7319</v>
      </c>
      <c r="Q71" s="9">
        <f t="shared" si="29"/>
        <v>6.3619000000000003</v>
      </c>
    </row>
    <row r="72" spans="2:17" ht="15.75" x14ac:dyDescent="0.25">
      <c r="B72" s="5" t="s">
        <v>3</v>
      </c>
      <c r="C72" s="10">
        <f>C4</f>
        <v>10</v>
      </c>
      <c r="D72" s="7" t="s">
        <v>10</v>
      </c>
      <c r="E72" s="11">
        <v>0.78</v>
      </c>
      <c r="F72" s="9">
        <f t="shared" si="24"/>
        <v>7.8000000000000007</v>
      </c>
      <c r="G72" s="9">
        <f t="shared" si="25"/>
        <v>1.0140000000000002</v>
      </c>
      <c r="H72" s="9">
        <f t="shared" si="26"/>
        <v>8.8140000000000001</v>
      </c>
      <c r="I72" s="5"/>
      <c r="J72" s="5"/>
      <c r="K72" s="5" t="s">
        <v>30</v>
      </c>
      <c r="L72" s="10">
        <f>C4</f>
        <v>10</v>
      </c>
      <c r="M72" s="7" t="s">
        <v>10</v>
      </c>
      <c r="N72" s="11">
        <v>1.1200000000000001</v>
      </c>
      <c r="O72" s="9">
        <f t="shared" si="27"/>
        <v>11.200000000000001</v>
      </c>
      <c r="P72" s="9">
        <f t="shared" si="28"/>
        <v>1.4560000000000002</v>
      </c>
      <c r="Q72" s="9">
        <f t="shared" si="29"/>
        <v>12.656000000000001</v>
      </c>
    </row>
    <row r="73" spans="2:17" ht="15.75" x14ac:dyDescent="0.25">
      <c r="B73" s="5" t="s">
        <v>25</v>
      </c>
      <c r="C73" s="10">
        <v>1</v>
      </c>
      <c r="D73" s="7" t="s">
        <v>11</v>
      </c>
      <c r="E73" s="11">
        <v>3.58</v>
      </c>
      <c r="F73" s="9">
        <f t="shared" si="24"/>
        <v>3.58</v>
      </c>
      <c r="G73" s="9">
        <f t="shared" si="25"/>
        <v>0.46540000000000004</v>
      </c>
      <c r="H73" s="9">
        <f t="shared" si="26"/>
        <v>4.0453999999999999</v>
      </c>
      <c r="I73" s="5"/>
      <c r="J73" s="5"/>
      <c r="K73" s="5" t="s">
        <v>26</v>
      </c>
      <c r="L73" s="8">
        <v>1</v>
      </c>
      <c r="M73" s="7" t="s">
        <v>11</v>
      </c>
      <c r="N73" s="11">
        <v>3.58</v>
      </c>
      <c r="O73" s="9">
        <f t="shared" si="27"/>
        <v>3.58</v>
      </c>
      <c r="P73" s="9">
        <f t="shared" si="28"/>
        <v>0.46540000000000004</v>
      </c>
      <c r="Q73" s="9">
        <f t="shared" si="29"/>
        <v>4.0453999999999999</v>
      </c>
    </row>
    <row r="74" spans="2:17" ht="15.75" x14ac:dyDescent="0.25">
      <c r="B74" s="5" t="s">
        <v>24</v>
      </c>
      <c r="C74" s="10">
        <f>C4</f>
        <v>10</v>
      </c>
      <c r="D74" s="7" t="s">
        <v>10</v>
      </c>
      <c r="E74" s="11">
        <v>0.7</v>
      </c>
      <c r="F74" s="9">
        <f t="shared" si="24"/>
        <v>7</v>
      </c>
      <c r="G74" s="9">
        <f t="shared" si="25"/>
        <v>0.91</v>
      </c>
      <c r="H74" s="9">
        <f t="shared" si="26"/>
        <v>7.91</v>
      </c>
      <c r="I74" s="5"/>
      <c r="J74" s="5"/>
      <c r="K74" s="5" t="s">
        <v>31</v>
      </c>
      <c r="L74" s="10">
        <f>C4</f>
        <v>10</v>
      </c>
      <c r="M74" s="7" t="s">
        <v>10</v>
      </c>
      <c r="N74" s="11">
        <v>1.19</v>
      </c>
      <c r="O74" s="9">
        <f t="shared" si="27"/>
        <v>11.899999999999999</v>
      </c>
      <c r="P74" s="9">
        <f t="shared" si="28"/>
        <v>1.5469999999999999</v>
      </c>
      <c r="Q74" s="9">
        <f t="shared" si="29"/>
        <v>13.446999999999999</v>
      </c>
    </row>
    <row r="75" spans="2:17" ht="15.75" x14ac:dyDescent="0.25">
      <c r="B75" s="5" t="s">
        <v>4</v>
      </c>
      <c r="C75" s="10">
        <f>C4</f>
        <v>10</v>
      </c>
      <c r="D75" s="7" t="s">
        <v>10</v>
      </c>
      <c r="E75" s="11">
        <v>0.3</v>
      </c>
      <c r="F75" s="9">
        <f t="shared" si="24"/>
        <v>3</v>
      </c>
      <c r="G75" s="9">
        <v>0</v>
      </c>
      <c r="H75" s="9">
        <f t="shared" si="26"/>
        <v>3</v>
      </c>
      <c r="I75" s="5"/>
      <c r="J75" s="5"/>
      <c r="K75" s="5" t="s">
        <v>4</v>
      </c>
      <c r="L75" s="10">
        <f>C4</f>
        <v>10</v>
      </c>
      <c r="M75" s="7" t="s">
        <v>10</v>
      </c>
      <c r="N75" s="11">
        <v>0.3</v>
      </c>
      <c r="O75" s="9">
        <f t="shared" si="27"/>
        <v>3</v>
      </c>
      <c r="P75" s="9">
        <v>0</v>
      </c>
      <c r="Q75" s="9">
        <f t="shared" si="29"/>
        <v>3</v>
      </c>
    </row>
    <row r="76" spans="2:17" ht="15.75" x14ac:dyDescent="0.25">
      <c r="B76" s="5" t="s">
        <v>5</v>
      </c>
      <c r="C76" s="10">
        <f>C4</f>
        <v>10</v>
      </c>
      <c r="D76" s="7" t="s">
        <v>10</v>
      </c>
      <c r="E76" s="9">
        <v>0.13</v>
      </c>
      <c r="F76" s="9">
        <f t="shared" si="24"/>
        <v>1.3</v>
      </c>
      <c r="G76" s="9">
        <v>0</v>
      </c>
      <c r="H76" s="9">
        <f t="shared" si="26"/>
        <v>1.3</v>
      </c>
      <c r="I76" s="5"/>
      <c r="J76" s="5"/>
      <c r="K76" s="5" t="s">
        <v>5</v>
      </c>
      <c r="L76" s="10">
        <f>C4</f>
        <v>10</v>
      </c>
      <c r="M76" s="7" t="s">
        <v>10</v>
      </c>
      <c r="N76" s="11">
        <v>0.13</v>
      </c>
      <c r="O76" s="9">
        <f t="shared" si="27"/>
        <v>1.3</v>
      </c>
      <c r="P76" s="9">
        <v>0</v>
      </c>
      <c r="Q76" s="9">
        <f t="shared" si="29"/>
        <v>1.3</v>
      </c>
    </row>
    <row r="77" spans="2:17" ht="15.75" x14ac:dyDescent="0.25">
      <c r="B77" s="5" t="s">
        <v>6</v>
      </c>
      <c r="C77" s="10">
        <f>C4</f>
        <v>10</v>
      </c>
      <c r="D77" s="7" t="s">
        <v>10</v>
      </c>
      <c r="E77" s="9">
        <v>0.35</v>
      </c>
      <c r="F77" s="9">
        <f t="shared" si="24"/>
        <v>3.5</v>
      </c>
      <c r="G77" s="9">
        <v>0</v>
      </c>
      <c r="H77" s="9">
        <f t="shared" si="26"/>
        <v>3.5</v>
      </c>
      <c r="I77" s="5"/>
      <c r="J77" s="5"/>
      <c r="K77" s="5" t="s">
        <v>6</v>
      </c>
      <c r="L77" s="10">
        <f>C4</f>
        <v>10</v>
      </c>
      <c r="M77" s="7" t="s">
        <v>10</v>
      </c>
      <c r="N77" s="9">
        <v>0.35</v>
      </c>
      <c r="O77" s="9">
        <f t="shared" si="27"/>
        <v>3.5</v>
      </c>
      <c r="P77" s="9">
        <v>0</v>
      </c>
      <c r="Q77" s="9">
        <f t="shared" si="29"/>
        <v>3.5</v>
      </c>
    </row>
    <row r="78" spans="2:17" ht="15.75" x14ac:dyDescent="0.25">
      <c r="B78" s="12" t="s">
        <v>7</v>
      </c>
      <c r="C78" s="13">
        <f>C4</f>
        <v>10</v>
      </c>
      <c r="D78" s="14" t="s">
        <v>10</v>
      </c>
      <c r="E78" s="15">
        <v>0.05</v>
      </c>
      <c r="F78" s="15">
        <f t="shared" si="24"/>
        <v>0.5</v>
      </c>
      <c r="G78" s="15">
        <v>0</v>
      </c>
      <c r="H78" s="15">
        <f t="shared" si="26"/>
        <v>0.5</v>
      </c>
      <c r="I78" s="5"/>
      <c r="J78" s="5"/>
      <c r="K78" s="12" t="s">
        <v>7</v>
      </c>
      <c r="L78" s="13">
        <f>C4</f>
        <v>10</v>
      </c>
      <c r="M78" s="14" t="s">
        <v>10</v>
      </c>
      <c r="N78" s="14">
        <v>0.05</v>
      </c>
      <c r="O78" s="15">
        <f t="shared" si="27"/>
        <v>0.5</v>
      </c>
      <c r="P78" s="15">
        <v>0</v>
      </c>
      <c r="Q78" s="15">
        <f t="shared" si="29"/>
        <v>0.5</v>
      </c>
    </row>
    <row r="79" spans="2:17" ht="15.75" x14ac:dyDescent="0.25">
      <c r="B79" s="16"/>
      <c r="C79" s="7"/>
      <c r="D79" s="7"/>
      <c r="E79" s="7"/>
      <c r="F79" s="7"/>
      <c r="G79" s="5"/>
      <c r="H79" s="17">
        <f>SUM(H69:H78)</f>
        <v>55.92949999999999</v>
      </c>
      <c r="I79" s="5"/>
      <c r="J79" s="5"/>
      <c r="K79" s="16"/>
      <c r="L79" s="7"/>
      <c r="M79" s="7"/>
      <c r="N79" s="7"/>
      <c r="O79" s="7"/>
      <c r="P79" s="5"/>
      <c r="Q79" s="17">
        <f>SUM(Q69:Q78)</f>
        <v>71.715599999999995</v>
      </c>
    </row>
    <row r="80" spans="2:17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</sheetData>
  <sheetProtection algorithmName="SHA-512" hashValue="8yE5Ash9uOlE1nHpQoMDE1Uy33G55g/O0HeCHpEs7/MHeKVAgOmxSKzl/yIP4ocTAzQBlaUgGS4AKVFBusuikw==" saltValue="3vUr9CBKeytkWj44PB+krQ==" spinCount="100000" sheet="1" objects="1" scenarios="1"/>
  <mergeCells count="4">
    <mergeCell ref="B1:Q2"/>
    <mergeCell ref="B6:Q6"/>
    <mergeCell ref="B20:Q20"/>
    <mergeCell ref="B48:Q48"/>
  </mergeCells>
  <pageMargins left="0.25" right="0.25" top="0.75" bottom="0.75" header="0.3" footer="0.3"/>
  <pageSetup paperSize="8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9151-BFF8-4948-99B4-34A643805450}">
  <sheetPr>
    <pageSetUpPr fitToPage="1"/>
  </sheetPr>
  <dimension ref="B1:Q112"/>
  <sheetViews>
    <sheetView zoomScale="73" workbookViewId="0">
      <selection activeCell="C4" sqref="C4"/>
    </sheetView>
  </sheetViews>
  <sheetFormatPr defaultRowHeight="15" x14ac:dyDescent="0.25"/>
  <cols>
    <col min="1" max="1" width="4" customWidth="1"/>
    <col min="2" max="2" width="58.28515625" customWidth="1"/>
    <col min="3" max="3" width="9.28515625" bestFit="1" customWidth="1"/>
    <col min="4" max="4" width="12.140625" customWidth="1"/>
    <col min="5" max="5" width="10.5703125" customWidth="1"/>
    <col min="6" max="6" width="12.5703125" customWidth="1"/>
    <col min="7" max="7" width="11.5703125" customWidth="1"/>
    <col min="8" max="8" width="12.28515625" bestFit="1" customWidth="1"/>
    <col min="11" max="11" width="48" customWidth="1"/>
    <col min="12" max="12" width="9.28515625" bestFit="1" customWidth="1"/>
    <col min="14" max="14" width="9.85546875" bestFit="1" customWidth="1"/>
    <col min="15" max="15" width="12.140625" customWidth="1"/>
    <col min="16" max="16" width="9.85546875" bestFit="1" customWidth="1"/>
    <col min="17" max="17" width="12.28515625" bestFit="1" customWidth="1"/>
  </cols>
  <sheetData>
    <row r="1" spans="2:17" x14ac:dyDescent="0.25">
      <c r="B1" s="21" t="s">
        <v>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17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7" ht="16.5" thickBot="1" x14ac:dyDescent="0.3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39.75" customHeight="1" thickBot="1" x14ac:dyDescent="0.4">
      <c r="B4" s="19" t="s">
        <v>32</v>
      </c>
      <c r="C4" s="20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5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15.75" x14ac:dyDescent="0.25">
      <c r="B6" s="23" t="s">
        <v>21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2:17" ht="15.7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ht="18.75" x14ac:dyDescent="0.3">
      <c r="B8" s="4" t="s">
        <v>22</v>
      </c>
      <c r="C8" s="3"/>
      <c r="D8" s="3"/>
      <c r="E8" s="3"/>
      <c r="F8" s="3"/>
      <c r="G8" s="3"/>
      <c r="H8" s="3"/>
      <c r="I8" s="3"/>
      <c r="J8" s="3"/>
      <c r="K8" s="4" t="s">
        <v>23</v>
      </c>
      <c r="L8" s="5"/>
      <c r="M8" s="5"/>
      <c r="N8" s="5"/>
      <c r="O8" s="5"/>
      <c r="P8" s="5"/>
      <c r="Q8" s="5"/>
    </row>
    <row r="9" spans="2:17" ht="15.75" x14ac:dyDescent="0.25">
      <c r="B9" s="5"/>
      <c r="C9" s="7" t="s">
        <v>8</v>
      </c>
      <c r="D9" s="7" t="s">
        <v>9</v>
      </c>
      <c r="E9" s="8" t="s">
        <v>12</v>
      </c>
      <c r="F9" s="7" t="s">
        <v>13</v>
      </c>
      <c r="G9" s="7" t="s">
        <v>14</v>
      </c>
      <c r="H9" s="7" t="s">
        <v>15</v>
      </c>
      <c r="I9" s="5"/>
      <c r="J9" s="5"/>
      <c r="K9" s="5"/>
      <c r="L9" s="7" t="s">
        <v>8</v>
      </c>
      <c r="M9" s="7" t="s">
        <v>9</v>
      </c>
      <c r="N9" s="8" t="s">
        <v>12</v>
      </c>
      <c r="O9" s="7" t="s">
        <v>13</v>
      </c>
      <c r="P9" s="7" t="s">
        <v>14</v>
      </c>
      <c r="Q9" s="7" t="s">
        <v>15</v>
      </c>
    </row>
    <row r="10" spans="2:17" ht="15.75" x14ac:dyDescent="0.25">
      <c r="B10" s="5" t="s">
        <v>0</v>
      </c>
      <c r="C10" s="7">
        <v>1</v>
      </c>
      <c r="D10" s="7" t="s">
        <v>11</v>
      </c>
      <c r="E10" s="9">
        <v>6.37</v>
      </c>
      <c r="F10" s="9">
        <f>E10*C10</f>
        <v>6.37</v>
      </c>
      <c r="G10" s="9">
        <f>F10*13%</f>
        <v>0.82810000000000006</v>
      </c>
      <c r="H10" s="9">
        <f>SUM(F10+G10)</f>
        <v>7.1981000000000002</v>
      </c>
      <c r="I10" s="5"/>
      <c r="J10" s="5"/>
      <c r="K10" s="5" t="s">
        <v>27</v>
      </c>
      <c r="L10" s="7">
        <v>1</v>
      </c>
      <c r="M10" s="7" t="s">
        <v>11</v>
      </c>
      <c r="N10" s="8">
        <v>6.37</v>
      </c>
      <c r="O10" s="9">
        <f>N10*L10</f>
        <v>6.37</v>
      </c>
      <c r="P10" s="9">
        <f>O10*13%</f>
        <v>0.82810000000000006</v>
      </c>
      <c r="Q10" s="9">
        <f>SUM(O10+P10)</f>
        <v>7.1981000000000002</v>
      </c>
    </row>
    <row r="11" spans="2:17" ht="15.75" x14ac:dyDescent="0.25">
      <c r="B11" s="5" t="s">
        <v>1</v>
      </c>
      <c r="C11" s="10">
        <f>C4</f>
        <v>5</v>
      </c>
      <c r="D11" s="7" t="s">
        <v>10</v>
      </c>
      <c r="E11" s="11">
        <v>0.55000000000000004</v>
      </c>
      <c r="F11" s="9">
        <f t="shared" ref="F11:F17" si="0">E11*C11</f>
        <v>2.75</v>
      </c>
      <c r="G11" s="9">
        <f t="shared" ref="G11:G13" si="1">F11*13%</f>
        <v>0.35750000000000004</v>
      </c>
      <c r="H11" s="9">
        <f t="shared" ref="H11:H17" si="2">SUM(F11+G11)</f>
        <v>3.1074999999999999</v>
      </c>
      <c r="I11" s="5"/>
      <c r="J11" s="5"/>
      <c r="K11" s="5" t="s">
        <v>28</v>
      </c>
      <c r="L11" s="10">
        <f>C4</f>
        <v>5</v>
      </c>
      <c r="M11" s="7" t="s">
        <v>10</v>
      </c>
      <c r="N11" s="11">
        <v>1.41</v>
      </c>
      <c r="O11" s="9">
        <f t="shared" ref="O11:O17" si="3">N11*L11</f>
        <v>7.05</v>
      </c>
      <c r="P11" s="9">
        <f t="shared" ref="P11:P13" si="4">O11*13%</f>
        <v>0.91649999999999998</v>
      </c>
      <c r="Q11" s="9">
        <f t="shared" ref="Q11:Q17" si="5">SUM(O11+P11)</f>
        <v>7.9664999999999999</v>
      </c>
    </row>
    <row r="12" spans="2:17" ht="15.75" x14ac:dyDescent="0.25">
      <c r="B12" s="5" t="s">
        <v>2</v>
      </c>
      <c r="C12" s="7">
        <v>1</v>
      </c>
      <c r="D12" s="7" t="s">
        <v>11</v>
      </c>
      <c r="E12" s="11">
        <v>3.45</v>
      </c>
      <c r="F12" s="9">
        <f t="shared" si="0"/>
        <v>3.45</v>
      </c>
      <c r="G12" s="9">
        <f t="shared" si="1"/>
        <v>0.44850000000000007</v>
      </c>
      <c r="H12" s="9">
        <f t="shared" si="2"/>
        <v>3.8985000000000003</v>
      </c>
      <c r="I12" s="5"/>
      <c r="J12" s="5"/>
      <c r="K12" s="5" t="s">
        <v>29</v>
      </c>
      <c r="L12" s="7">
        <v>1</v>
      </c>
      <c r="M12" s="7" t="s">
        <v>11</v>
      </c>
      <c r="N12" s="11">
        <v>3.45</v>
      </c>
      <c r="O12" s="9">
        <f t="shared" si="3"/>
        <v>3.45</v>
      </c>
      <c r="P12" s="9">
        <f t="shared" si="4"/>
        <v>0.44850000000000007</v>
      </c>
      <c r="Q12" s="9">
        <f t="shared" si="5"/>
        <v>3.8985000000000003</v>
      </c>
    </row>
    <row r="13" spans="2:17" ht="15.75" x14ac:dyDescent="0.25">
      <c r="B13" s="5" t="s">
        <v>3</v>
      </c>
      <c r="C13" s="10">
        <f>C4</f>
        <v>5</v>
      </c>
      <c r="D13" s="7" t="s">
        <v>10</v>
      </c>
      <c r="E13" s="11">
        <v>0.34499999999999997</v>
      </c>
      <c r="F13" s="9">
        <f t="shared" si="0"/>
        <v>1.7249999999999999</v>
      </c>
      <c r="G13" s="9">
        <f t="shared" si="1"/>
        <v>0.22424999999999998</v>
      </c>
      <c r="H13" s="9">
        <f t="shared" si="2"/>
        <v>1.9492499999999999</v>
      </c>
      <c r="I13" s="5"/>
      <c r="J13" s="5"/>
      <c r="K13" s="5" t="s">
        <v>30</v>
      </c>
      <c r="L13" s="10">
        <f>C4</f>
        <v>5</v>
      </c>
      <c r="M13" s="7" t="s">
        <v>10</v>
      </c>
      <c r="N13" s="11">
        <v>0.82287999999999994</v>
      </c>
      <c r="O13" s="9">
        <f t="shared" si="3"/>
        <v>4.1143999999999998</v>
      </c>
      <c r="P13" s="9">
        <f t="shared" si="4"/>
        <v>0.53487200000000001</v>
      </c>
      <c r="Q13" s="9">
        <f t="shared" si="5"/>
        <v>4.6492719999999998</v>
      </c>
    </row>
    <row r="14" spans="2:17" ht="15.75" x14ac:dyDescent="0.25">
      <c r="B14" s="5" t="s">
        <v>4</v>
      </c>
      <c r="C14" s="10">
        <f>C4</f>
        <v>5</v>
      </c>
      <c r="D14" s="7" t="s">
        <v>10</v>
      </c>
      <c r="E14" s="11">
        <v>0.3</v>
      </c>
      <c r="F14" s="9">
        <f t="shared" si="0"/>
        <v>1.5</v>
      </c>
      <c r="G14" s="9">
        <v>0</v>
      </c>
      <c r="H14" s="9">
        <f t="shared" si="2"/>
        <v>1.5</v>
      </c>
      <c r="I14" s="5"/>
      <c r="J14" s="5"/>
      <c r="K14" s="5" t="s">
        <v>4</v>
      </c>
      <c r="L14" s="10">
        <f>C4</f>
        <v>5</v>
      </c>
      <c r="M14" s="7" t="s">
        <v>10</v>
      </c>
      <c r="N14" s="9">
        <v>0.3</v>
      </c>
      <c r="O14" s="9">
        <f t="shared" si="3"/>
        <v>1.5</v>
      </c>
      <c r="P14" s="9">
        <v>0</v>
      </c>
      <c r="Q14" s="9">
        <f t="shared" si="5"/>
        <v>1.5</v>
      </c>
    </row>
    <row r="15" spans="2:17" ht="15.75" x14ac:dyDescent="0.25">
      <c r="B15" s="5" t="s">
        <v>5</v>
      </c>
      <c r="C15" s="10">
        <f>C4</f>
        <v>5</v>
      </c>
      <c r="D15" s="7" t="s">
        <v>10</v>
      </c>
      <c r="E15" s="9">
        <v>0.13</v>
      </c>
      <c r="F15" s="9">
        <f t="shared" si="0"/>
        <v>0.65</v>
      </c>
      <c r="G15" s="9">
        <v>0</v>
      </c>
      <c r="H15" s="9">
        <f t="shared" si="2"/>
        <v>0.65</v>
      </c>
      <c r="I15" s="5"/>
      <c r="J15" s="5"/>
      <c r="K15" s="5" t="s">
        <v>5</v>
      </c>
      <c r="L15" s="10">
        <f>C4</f>
        <v>5</v>
      </c>
      <c r="M15" s="7" t="s">
        <v>10</v>
      </c>
      <c r="N15" s="9">
        <v>0.13</v>
      </c>
      <c r="O15" s="9">
        <f t="shared" si="3"/>
        <v>0.65</v>
      </c>
      <c r="P15" s="9">
        <v>0</v>
      </c>
      <c r="Q15" s="9">
        <f t="shared" si="5"/>
        <v>0.65</v>
      </c>
    </row>
    <row r="16" spans="2:17" ht="15.75" x14ac:dyDescent="0.25">
      <c r="B16" s="5" t="s">
        <v>6</v>
      </c>
      <c r="C16" s="10">
        <f>C4</f>
        <v>5</v>
      </c>
      <c r="D16" s="7" t="s">
        <v>10</v>
      </c>
      <c r="E16" s="9">
        <v>0.65</v>
      </c>
      <c r="F16" s="9">
        <f t="shared" si="0"/>
        <v>3.25</v>
      </c>
      <c r="G16" s="9">
        <v>0</v>
      </c>
      <c r="H16" s="9">
        <f t="shared" si="2"/>
        <v>3.25</v>
      </c>
      <c r="I16" s="5"/>
      <c r="J16" s="5"/>
      <c r="K16" s="5" t="s">
        <v>6</v>
      </c>
      <c r="L16" s="10">
        <f>C4</f>
        <v>5</v>
      </c>
      <c r="M16" s="7" t="s">
        <v>10</v>
      </c>
      <c r="N16" s="9">
        <v>0.65</v>
      </c>
      <c r="O16" s="9">
        <f t="shared" si="3"/>
        <v>3.25</v>
      </c>
      <c r="P16" s="9">
        <v>0</v>
      </c>
      <c r="Q16" s="9">
        <f t="shared" si="5"/>
        <v>3.25</v>
      </c>
    </row>
    <row r="17" spans="2:17" ht="15.75" x14ac:dyDescent="0.25">
      <c r="B17" s="12" t="s">
        <v>7</v>
      </c>
      <c r="C17" s="13">
        <f>C4</f>
        <v>5</v>
      </c>
      <c r="D17" s="14" t="s">
        <v>10</v>
      </c>
      <c r="E17" s="15">
        <v>0.05</v>
      </c>
      <c r="F17" s="15">
        <f t="shared" si="0"/>
        <v>0.25</v>
      </c>
      <c r="G17" s="15">
        <v>0</v>
      </c>
      <c r="H17" s="15">
        <f t="shared" si="2"/>
        <v>0.25</v>
      </c>
      <c r="I17" s="5"/>
      <c r="J17" s="5"/>
      <c r="K17" s="12" t="s">
        <v>7</v>
      </c>
      <c r="L17" s="13">
        <f>C4</f>
        <v>5</v>
      </c>
      <c r="M17" s="14" t="s">
        <v>10</v>
      </c>
      <c r="N17" s="15">
        <v>0.05</v>
      </c>
      <c r="O17" s="15">
        <f t="shared" si="3"/>
        <v>0.25</v>
      </c>
      <c r="P17" s="15">
        <v>0</v>
      </c>
      <c r="Q17" s="15">
        <f t="shared" si="5"/>
        <v>0.25</v>
      </c>
    </row>
    <row r="18" spans="2:17" ht="15.75" x14ac:dyDescent="0.25">
      <c r="B18" s="16"/>
      <c r="C18" s="7"/>
      <c r="D18" s="7"/>
      <c r="E18" s="7"/>
      <c r="F18" s="7"/>
      <c r="G18" s="5"/>
      <c r="H18" s="17">
        <f>SUM(H10:H17)</f>
        <v>21.803349999999998</v>
      </c>
      <c r="I18" s="5"/>
      <c r="J18" s="5"/>
      <c r="K18" s="16"/>
      <c r="L18" s="7"/>
      <c r="M18" s="7"/>
      <c r="N18" s="9"/>
      <c r="O18" s="7"/>
      <c r="P18" s="5"/>
      <c r="Q18" s="17">
        <f>SUM(Q10:Q17)</f>
        <v>29.362371999999997</v>
      </c>
    </row>
    <row r="19" spans="2:17" ht="15.75" x14ac:dyDescent="0.25">
      <c r="B19" s="6"/>
      <c r="C19" s="5"/>
      <c r="D19" s="5"/>
      <c r="E19" s="5"/>
      <c r="F19" s="5"/>
      <c r="G19" s="5"/>
      <c r="H19" s="5"/>
      <c r="I19" s="5"/>
      <c r="J19" s="5"/>
      <c r="L19" s="5"/>
      <c r="M19" s="5"/>
      <c r="N19" s="5"/>
      <c r="O19" s="5"/>
      <c r="P19" s="5"/>
      <c r="Q19" s="5"/>
    </row>
    <row r="20" spans="2:17" ht="15.75" x14ac:dyDescent="0.25">
      <c r="B20" s="24" t="s">
        <v>34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15.75" x14ac:dyDescent="0.25">
      <c r="B21" s="6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5"/>
    </row>
    <row r="22" spans="2:17" ht="15.75" x14ac:dyDescent="0.25">
      <c r="B22" s="6" t="s">
        <v>16</v>
      </c>
      <c r="C22" s="5"/>
      <c r="D22" s="5"/>
      <c r="E22" s="5"/>
      <c r="F22" s="5"/>
      <c r="G22" s="5"/>
      <c r="H22" s="5"/>
      <c r="I22" s="5"/>
      <c r="J22" s="5"/>
      <c r="K22" s="6" t="s">
        <v>18</v>
      </c>
      <c r="L22" s="5"/>
      <c r="M22" s="5"/>
      <c r="N22" s="5"/>
      <c r="O22" s="5"/>
      <c r="P22" s="5"/>
      <c r="Q22" s="5"/>
    </row>
    <row r="23" spans="2:17" ht="15.75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15.75" x14ac:dyDescent="0.25">
      <c r="B24" s="5"/>
      <c r="C24" s="7" t="s">
        <v>8</v>
      </c>
      <c r="D24" s="7" t="s">
        <v>9</v>
      </c>
      <c r="E24" s="8" t="s">
        <v>12</v>
      </c>
      <c r="F24" s="7" t="s">
        <v>13</v>
      </c>
      <c r="G24" s="7" t="s">
        <v>14</v>
      </c>
      <c r="H24" s="7" t="s">
        <v>15</v>
      </c>
      <c r="I24" s="5"/>
      <c r="J24" s="5"/>
      <c r="K24" s="5"/>
      <c r="L24" s="7" t="s">
        <v>8</v>
      </c>
      <c r="M24" s="7" t="s">
        <v>9</v>
      </c>
      <c r="N24" s="8" t="s">
        <v>12</v>
      </c>
      <c r="O24" s="7" t="s">
        <v>13</v>
      </c>
      <c r="P24" s="7" t="s">
        <v>14</v>
      </c>
      <c r="Q24" s="7" t="s">
        <v>15</v>
      </c>
    </row>
    <row r="25" spans="2:17" ht="15.75" x14ac:dyDescent="0.25">
      <c r="B25" s="5" t="s">
        <v>0</v>
      </c>
      <c r="C25" s="7">
        <v>1</v>
      </c>
      <c r="D25" s="7" t="s">
        <v>11</v>
      </c>
      <c r="E25" s="9">
        <v>7.31</v>
      </c>
      <c r="F25" s="9">
        <f>E25*C25</f>
        <v>7.31</v>
      </c>
      <c r="G25" s="9">
        <f>F25*13%</f>
        <v>0.95030000000000003</v>
      </c>
      <c r="H25" s="9">
        <f>SUM(F25+G25)</f>
        <v>8.2602999999999991</v>
      </c>
      <c r="I25" s="5"/>
      <c r="J25" s="5"/>
      <c r="K25" s="5" t="s">
        <v>27</v>
      </c>
      <c r="L25" s="7">
        <v>1</v>
      </c>
      <c r="M25" s="7" t="s">
        <v>11</v>
      </c>
      <c r="N25" s="8">
        <v>7.31</v>
      </c>
      <c r="O25" s="9">
        <f>N25*L25</f>
        <v>7.31</v>
      </c>
      <c r="P25" s="9">
        <f>O25*13%</f>
        <v>0.95030000000000003</v>
      </c>
      <c r="Q25" s="9">
        <f>SUM(O25+P25)</f>
        <v>8.2602999999999991</v>
      </c>
    </row>
    <row r="26" spans="2:17" ht="15.75" x14ac:dyDescent="0.25">
      <c r="B26" s="5" t="s">
        <v>1</v>
      </c>
      <c r="C26" s="10">
        <f>C4</f>
        <v>5</v>
      </c>
      <c r="D26" s="7" t="s">
        <v>10</v>
      </c>
      <c r="E26" s="11">
        <v>0.73</v>
      </c>
      <c r="F26" s="9">
        <f t="shared" ref="F26:F32" si="6">E26*C26</f>
        <v>3.65</v>
      </c>
      <c r="G26" s="9">
        <f t="shared" ref="G26:G28" si="7">F26*13%</f>
        <v>0.47449999999999998</v>
      </c>
      <c r="H26" s="9">
        <f t="shared" ref="H26:H32" si="8">SUM(F26+G26)</f>
        <v>4.1245000000000003</v>
      </c>
      <c r="I26" s="5"/>
      <c r="J26" s="5"/>
      <c r="K26" s="5" t="s">
        <v>28</v>
      </c>
      <c r="L26" s="10">
        <f>C4</f>
        <v>5</v>
      </c>
      <c r="M26" s="7" t="s">
        <v>10</v>
      </c>
      <c r="N26" s="11">
        <v>1.24</v>
      </c>
      <c r="O26" s="9">
        <f t="shared" ref="O26:O32" si="9">N26*L26</f>
        <v>6.2</v>
      </c>
      <c r="P26" s="9">
        <f t="shared" ref="P26:P28" si="10">O26*13%</f>
        <v>0.80600000000000005</v>
      </c>
      <c r="Q26" s="9">
        <f t="shared" ref="Q26:Q32" si="11">SUM(O26+P26)</f>
        <v>7.0060000000000002</v>
      </c>
    </row>
    <row r="27" spans="2:17" ht="15.75" x14ac:dyDescent="0.25">
      <c r="B27" s="5" t="s">
        <v>2</v>
      </c>
      <c r="C27" s="7">
        <v>1</v>
      </c>
      <c r="D27" s="7" t="s">
        <v>11</v>
      </c>
      <c r="E27" s="9">
        <v>5.63</v>
      </c>
      <c r="F27" s="9">
        <f t="shared" si="6"/>
        <v>5.63</v>
      </c>
      <c r="G27" s="9">
        <f t="shared" si="7"/>
        <v>0.7319</v>
      </c>
      <c r="H27" s="9">
        <f t="shared" si="8"/>
        <v>6.3619000000000003</v>
      </c>
      <c r="I27" s="5"/>
      <c r="J27" s="5"/>
      <c r="K27" s="5" t="s">
        <v>29</v>
      </c>
      <c r="L27" s="7">
        <v>1</v>
      </c>
      <c r="M27" s="7" t="s">
        <v>11</v>
      </c>
      <c r="N27" s="11">
        <v>5.63</v>
      </c>
      <c r="O27" s="9">
        <f t="shared" si="9"/>
        <v>5.63</v>
      </c>
      <c r="P27" s="9">
        <f t="shared" si="10"/>
        <v>0.7319</v>
      </c>
      <c r="Q27" s="9">
        <f t="shared" si="11"/>
        <v>6.3619000000000003</v>
      </c>
    </row>
    <row r="28" spans="2:17" ht="15.75" x14ac:dyDescent="0.25">
      <c r="B28" s="5" t="s">
        <v>3</v>
      </c>
      <c r="C28" s="10">
        <f>C4</f>
        <v>5</v>
      </c>
      <c r="D28" s="7" t="s">
        <v>10</v>
      </c>
      <c r="E28" s="11">
        <v>0.45</v>
      </c>
      <c r="F28" s="9">
        <f t="shared" si="6"/>
        <v>2.25</v>
      </c>
      <c r="G28" s="9">
        <f t="shared" si="7"/>
        <v>0.29249999999999998</v>
      </c>
      <c r="H28" s="9">
        <f t="shared" si="8"/>
        <v>2.5425</v>
      </c>
      <c r="I28" s="5"/>
      <c r="J28" s="5"/>
      <c r="K28" s="5" t="s">
        <v>30</v>
      </c>
      <c r="L28" s="10">
        <f>C4</f>
        <v>5</v>
      </c>
      <c r="M28" s="7" t="s">
        <v>10</v>
      </c>
      <c r="N28" s="11">
        <v>0.77</v>
      </c>
      <c r="O28" s="9">
        <f t="shared" si="9"/>
        <v>3.85</v>
      </c>
      <c r="P28" s="9">
        <f t="shared" si="10"/>
        <v>0.50050000000000006</v>
      </c>
      <c r="Q28" s="9">
        <f t="shared" si="11"/>
        <v>4.3505000000000003</v>
      </c>
    </row>
    <row r="29" spans="2:17" ht="15.75" x14ac:dyDescent="0.25">
      <c r="B29" s="5" t="s">
        <v>4</v>
      </c>
      <c r="C29" s="10">
        <f>C4</f>
        <v>5</v>
      </c>
      <c r="D29" s="7" t="s">
        <v>10</v>
      </c>
      <c r="E29" s="9">
        <v>0.3</v>
      </c>
      <c r="F29" s="9">
        <f t="shared" si="6"/>
        <v>1.5</v>
      </c>
      <c r="G29" s="9">
        <v>0</v>
      </c>
      <c r="H29" s="9">
        <f t="shared" si="8"/>
        <v>1.5</v>
      </c>
      <c r="I29" s="5"/>
      <c r="J29" s="5"/>
      <c r="K29" s="5" t="s">
        <v>4</v>
      </c>
      <c r="L29" s="10">
        <f>C4</f>
        <v>5</v>
      </c>
      <c r="M29" s="7" t="s">
        <v>10</v>
      </c>
      <c r="N29" s="9">
        <v>0.3</v>
      </c>
      <c r="O29" s="9">
        <f t="shared" si="9"/>
        <v>1.5</v>
      </c>
      <c r="P29" s="9">
        <v>0</v>
      </c>
      <c r="Q29" s="9">
        <f t="shared" si="11"/>
        <v>1.5</v>
      </c>
    </row>
    <row r="30" spans="2:17" ht="15.75" x14ac:dyDescent="0.25">
      <c r="B30" s="5" t="s">
        <v>5</v>
      </c>
      <c r="C30" s="10">
        <f>C4</f>
        <v>5</v>
      </c>
      <c r="D30" s="7" t="s">
        <v>10</v>
      </c>
      <c r="E30" s="9">
        <v>0.13</v>
      </c>
      <c r="F30" s="9">
        <f t="shared" si="6"/>
        <v>0.65</v>
      </c>
      <c r="G30" s="9">
        <v>0</v>
      </c>
      <c r="H30" s="9">
        <f t="shared" si="8"/>
        <v>0.65</v>
      </c>
      <c r="I30" s="5"/>
      <c r="J30" s="5"/>
      <c r="K30" s="5" t="s">
        <v>5</v>
      </c>
      <c r="L30" s="10">
        <f>C4</f>
        <v>5</v>
      </c>
      <c r="M30" s="7" t="s">
        <v>10</v>
      </c>
      <c r="N30" s="9">
        <v>0.13</v>
      </c>
      <c r="O30" s="9">
        <f t="shared" si="9"/>
        <v>0.65</v>
      </c>
      <c r="P30" s="9">
        <v>0</v>
      </c>
      <c r="Q30" s="9">
        <f t="shared" si="11"/>
        <v>0.65</v>
      </c>
    </row>
    <row r="31" spans="2:17" ht="15.75" x14ac:dyDescent="0.25">
      <c r="B31" s="5" t="s">
        <v>6</v>
      </c>
      <c r="C31" s="10">
        <f>C4</f>
        <v>5</v>
      </c>
      <c r="D31" s="7" t="s">
        <v>10</v>
      </c>
      <c r="E31" s="9">
        <v>0.65</v>
      </c>
      <c r="F31" s="9">
        <f t="shared" si="6"/>
        <v>3.25</v>
      </c>
      <c r="G31" s="9">
        <v>0</v>
      </c>
      <c r="H31" s="9">
        <f t="shared" si="8"/>
        <v>3.25</v>
      </c>
      <c r="I31" s="5"/>
      <c r="J31" s="5"/>
      <c r="K31" s="5" t="s">
        <v>6</v>
      </c>
      <c r="L31" s="10">
        <f>C4</f>
        <v>5</v>
      </c>
      <c r="M31" s="7" t="s">
        <v>10</v>
      </c>
      <c r="N31" s="9">
        <v>0.65</v>
      </c>
      <c r="O31" s="9">
        <f t="shared" si="9"/>
        <v>3.25</v>
      </c>
      <c r="P31" s="9">
        <v>0</v>
      </c>
      <c r="Q31" s="9">
        <f t="shared" si="11"/>
        <v>3.25</v>
      </c>
    </row>
    <row r="32" spans="2:17" ht="15.75" x14ac:dyDescent="0.25">
      <c r="B32" s="12" t="s">
        <v>7</v>
      </c>
      <c r="C32" s="13">
        <f>C4</f>
        <v>5</v>
      </c>
      <c r="D32" s="14" t="s">
        <v>10</v>
      </c>
      <c r="E32" s="15">
        <v>0.05</v>
      </c>
      <c r="F32" s="15">
        <f t="shared" si="6"/>
        <v>0.25</v>
      </c>
      <c r="G32" s="15">
        <v>0</v>
      </c>
      <c r="H32" s="15">
        <f t="shared" si="8"/>
        <v>0.25</v>
      </c>
      <c r="I32" s="5"/>
      <c r="J32" s="5"/>
      <c r="K32" s="12" t="s">
        <v>7</v>
      </c>
      <c r="L32" s="13">
        <f>C4</f>
        <v>5</v>
      </c>
      <c r="M32" s="14" t="s">
        <v>10</v>
      </c>
      <c r="N32" s="15">
        <v>0.05</v>
      </c>
      <c r="O32" s="15">
        <f t="shared" si="9"/>
        <v>0.25</v>
      </c>
      <c r="P32" s="15">
        <v>0</v>
      </c>
      <c r="Q32" s="15">
        <f t="shared" si="11"/>
        <v>0.25</v>
      </c>
    </row>
    <row r="33" spans="2:17" ht="15.75" x14ac:dyDescent="0.25">
      <c r="B33" s="16"/>
      <c r="C33" s="7"/>
      <c r="D33" s="7"/>
      <c r="E33" s="7"/>
      <c r="F33" s="7"/>
      <c r="G33" s="5"/>
      <c r="H33" s="17">
        <f>SUM(H25:H32)</f>
        <v>26.939199999999996</v>
      </c>
      <c r="I33" s="5"/>
      <c r="J33" s="5"/>
      <c r="K33" s="16"/>
      <c r="L33" s="7"/>
      <c r="M33" s="7"/>
      <c r="N33" s="9"/>
      <c r="O33" s="7"/>
      <c r="P33" s="5"/>
      <c r="Q33" s="17">
        <f>SUM(Q25:Q32)</f>
        <v>31.628699999999998</v>
      </c>
    </row>
    <row r="34" spans="2:17" ht="15.75" x14ac:dyDescent="0.25">
      <c r="B34" s="5"/>
      <c r="C34" s="5"/>
      <c r="D34" s="5"/>
      <c r="E34" s="5"/>
      <c r="F34" s="7"/>
      <c r="G34" s="5"/>
      <c r="H34" s="6"/>
      <c r="I34" s="5"/>
      <c r="J34" s="5"/>
      <c r="K34" s="5"/>
      <c r="L34" s="5"/>
      <c r="M34" s="5"/>
      <c r="N34" s="18"/>
      <c r="O34" s="7"/>
      <c r="P34" s="5"/>
      <c r="Q34" s="6"/>
    </row>
    <row r="35" spans="2:17" ht="15.75" x14ac:dyDescent="0.25">
      <c r="B35" s="6" t="s">
        <v>17</v>
      </c>
      <c r="C35" s="5"/>
      <c r="D35" s="5"/>
      <c r="E35" s="5"/>
      <c r="F35" s="5"/>
      <c r="G35" s="5"/>
      <c r="H35" s="5"/>
      <c r="I35" s="5"/>
      <c r="J35" s="5"/>
      <c r="K35" s="6" t="s">
        <v>19</v>
      </c>
      <c r="L35" s="5"/>
      <c r="M35" s="5"/>
      <c r="N35" s="18"/>
      <c r="O35" s="5"/>
      <c r="P35" s="5"/>
      <c r="Q35" s="5"/>
    </row>
    <row r="36" spans="2:17" ht="15.75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8"/>
      <c r="O36" s="5"/>
      <c r="P36" s="5"/>
      <c r="Q36" s="5"/>
    </row>
    <row r="37" spans="2:17" ht="15.75" x14ac:dyDescent="0.25">
      <c r="B37" s="5"/>
      <c r="C37" s="7" t="s">
        <v>8</v>
      </c>
      <c r="D37" s="7" t="s">
        <v>9</v>
      </c>
      <c r="E37" s="8" t="s">
        <v>12</v>
      </c>
      <c r="F37" s="7" t="s">
        <v>13</v>
      </c>
      <c r="G37" s="7" t="s">
        <v>14</v>
      </c>
      <c r="H37" s="7" t="s">
        <v>15</v>
      </c>
      <c r="I37" s="5"/>
      <c r="J37" s="5"/>
      <c r="K37" s="5"/>
      <c r="L37" s="7" t="s">
        <v>8</v>
      </c>
      <c r="M37" s="7" t="s">
        <v>9</v>
      </c>
      <c r="N37" s="11" t="s">
        <v>12</v>
      </c>
      <c r="O37" s="7" t="s">
        <v>13</v>
      </c>
      <c r="P37" s="7" t="s">
        <v>14</v>
      </c>
      <c r="Q37" s="7" t="s">
        <v>15</v>
      </c>
    </row>
    <row r="38" spans="2:17" ht="15.75" x14ac:dyDescent="0.25">
      <c r="B38" s="5" t="s">
        <v>0</v>
      </c>
      <c r="C38" s="7">
        <v>1</v>
      </c>
      <c r="D38" s="7" t="s">
        <v>11</v>
      </c>
      <c r="E38" s="9">
        <v>7.31</v>
      </c>
      <c r="F38" s="9">
        <f>E38*C38</f>
        <v>7.31</v>
      </c>
      <c r="G38" s="9">
        <f>F38*13%</f>
        <v>0.95030000000000003</v>
      </c>
      <c r="H38" s="9">
        <f>SUM(F38+G38)</f>
        <v>8.2602999999999991</v>
      </c>
      <c r="I38" s="5"/>
      <c r="J38" s="5"/>
      <c r="K38" s="5" t="s">
        <v>27</v>
      </c>
      <c r="L38" s="7">
        <v>1</v>
      </c>
      <c r="M38" s="7" t="s">
        <v>11</v>
      </c>
      <c r="N38" s="11">
        <v>7.31</v>
      </c>
      <c r="O38" s="9">
        <f>N38*L38</f>
        <v>7.31</v>
      </c>
      <c r="P38" s="9">
        <f>O38*13%</f>
        <v>0.95030000000000003</v>
      </c>
      <c r="Q38" s="9">
        <f>SUM(O38+P38)</f>
        <v>8.2602999999999991</v>
      </c>
    </row>
    <row r="39" spans="2:17" ht="15.75" x14ac:dyDescent="0.25">
      <c r="B39" s="5" t="s">
        <v>1</v>
      </c>
      <c r="C39" s="10">
        <f>C4</f>
        <v>5</v>
      </c>
      <c r="D39" s="7" t="s">
        <v>10</v>
      </c>
      <c r="E39" s="11">
        <v>0.99</v>
      </c>
      <c r="F39" s="9">
        <f t="shared" ref="F39:F45" si="12">E39*C39</f>
        <v>4.95</v>
      </c>
      <c r="G39" s="9">
        <f t="shared" ref="G39:G41" si="13">F39*13%</f>
        <v>0.64350000000000007</v>
      </c>
      <c r="H39" s="9">
        <f t="shared" ref="H39:H45" si="14">SUM(F39+G39)</f>
        <v>5.5935000000000006</v>
      </c>
      <c r="I39" s="5"/>
      <c r="J39" s="5"/>
      <c r="K39" s="5" t="s">
        <v>28</v>
      </c>
      <c r="L39" s="10">
        <f>C4</f>
        <v>5</v>
      </c>
      <c r="M39" s="7" t="s">
        <v>10</v>
      </c>
      <c r="N39" s="11">
        <v>1.65</v>
      </c>
      <c r="O39" s="9">
        <f t="shared" ref="O39:O45" si="15">N39*L39</f>
        <v>8.25</v>
      </c>
      <c r="P39" s="9">
        <f t="shared" ref="P39:P41" si="16">O39*13%</f>
        <v>1.0725</v>
      </c>
      <c r="Q39" s="9">
        <f t="shared" ref="Q39:Q45" si="17">SUM(O39+P39)</f>
        <v>9.3224999999999998</v>
      </c>
    </row>
    <row r="40" spans="2:17" ht="15.75" x14ac:dyDescent="0.25">
      <c r="B40" s="5" t="s">
        <v>2</v>
      </c>
      <c r="C40" s="7">
        <v>1</v>
      </c>
      <c r="D40" s="7" t="s">
        <v>11</v>
      </c>
      <c r="E40" s="11">
        <v>5.63</v>
      </c>
      <c r="F40" s="9">
        <f t="shared" si="12"/>
        <v>5.63</v>
      </c>
      <c r="G40" s="9">
        <f t="shared" si="13"/>
        <v>0.7319</v>
      </c>
      <c r="H40" s="9">
        <f t="shared" si="14"/>
        <v>6.3619000000000003</v>
      </c>
      <c r="I40" s="5"/>
      <c r="J40" s="5"/>
      <c r="K40" s="5" t="s">
        <v>29</v>
      </c>
      <c r="L40" s="7">
        <v>1</v>
      </c>
      <c r="M40" s="7" t="s">
        <v>11</v>
      </c>
      <c r="N40" s="11">
        <v>5.63</v>
      </c>
      <c r="O40" s="9">
        <f t="shared" si="15"/>
        <v>5.63</v>
      </c>
      <c r="P40" s="9">
        <f t="shared" si="16"/>
        <v>0.7319</v>
      </c>
      <c r="Q40" s="9">
        <f t="shared" si="17"/>
        <v>6.3619000000000003</v>
      </c>
    </row>
    <row r="41" spans="2:17" ht="15.75" x14ac:dyDescent="0.25">
      <c r="B41" s="5" t="s">
        <v>3</v>
      </c>
      <c r="C41" s="10">
        <f>C4</f>
        <v>5</v>
      </c>
      <c r="D41" s="7" t="s">
        <v>10</v>
      </c>
      <c r="E41" s="11">
        <v>0.66</v>
      </c>
      <c r="F41" s="9">
        <f t="shared" si="12"/>
        <v>3.3000000000000003</v>
      </c>
      <c r="G41" s="9">
        <f t="shared" si="13"/>
        <v>0.42900000000000005</v>
      </c>
      <c r="H41" s="9">
        <f t="shared" si="14"/>
        <v>3.7290000000000001</v>
      </c>
      <c r="I41" s="5"/>
      <c r="J41" s="5"/>
      <c r="K41" s="5" t="s">
        <v>30</v>
      </c>
      <c r="L41" s="10">
        <f>C4</f>
        <v>5</v>
      </c>
      <c r="M41" s="7" t="s">
        <v>10</v>
      </c>
      <c r="N41" s="11">
        <v>1.1200000000000001</v>
      </c>
      <c r="O41" s="9">
        <f t="shared" si="15"/>
        <v>5.6000000000000005</v>
      </c>
      <c r="P41" s="9">
        <f t="shared" si="16"/>
        <v>0.72800000000000009</v>
      </c>
      <c r="Q41" s="9">
        <f t="shared" si="17"/>
        <v>6.3280000000000003</v>
      </c>
    </row>
    <row r="42" spans="2:17" ht="15.75" x14ac:dyDescent="0.25">
      <c r="B42" s="5" t="s">
        <v>4</v>
      </c>
      <c r="C42" s="10">
        <f>C4</f>
        <v>5</v>
      </c>
      <c r="D42" s="7" t="s">
        <v>10</v>
      </c>
      <c r="E42" s="11">
        <v>0.3</v>
      </c>
      <c r="F42" s="9">
        <f t="shared" si="12"/>
        <v>1.5</v>
      </c>
      <c r="G42" s="9">
        <v>0</v>
      </c>
      <c r="H42" s="9">
        <f t="shared" si="14"/>
        <v>1.5</v>
      </c>
      <c r="I42" s="5"/>
      <c r="J42" s="5"/>
      <c r="K42" s="5" t="s">
        <v>4</v>
      </c>
      <c r="L42" s="10">
        <f>C4</f>
        <v>5</v>
      </c>
      <c r="M42" s="7" t="s">
        <v>10</v>
      </c>
      <c r="N42" s="11">
        <v>0.3</v>
      </c>
      <c r="O42" s="9">
        <f t="shared" si="15"/>
        <v>1.5</v>
      </c>
      <c r="P42" s="9">
        <v>0</v>
      </c>
      <c r="Q42" s="9">
        <f t="shared" si="17"/>
        <v>1.5</v>
      </c>
    </row>
    <row r="43" spans="2:17" ht="15.75" x14ac:dyDescent="0.25">
      <c r="B43" s="5" t="s">
        <v>5</v>
      </c>
      <c r="C43" s="10">
        <f>C4</f>
        <v>5</v>
      </c>
      <c r="D43" s="7" t="s">
        <v>10</v>
      </c>
      <c r="E43" s="9">
        <v>0.13</v>
      </c>
      <c r="F43" s="9">
        <f t="shared" si="12"/>
        <v>0.65</v>
      </c>
      <c r="G43" s="9">
        <v>0</v>
      </c>
      <c r="H43" s="9">
        <f t="shared" si="14"/>
        <v>0.65</v>
      </c>
      <c r="I43" s="5"/>
      <c r="J43" s="5"/>
      <c r="K43" s="5" t="s">
        <v>5</v>
      </c>
      <c r="L43" s="10">
        <f>C4</f>
        <v>5</v>
      </c>
      <c r="M43" s="7" t="s">
        <v>10</v>
      </c>
      <c r="N43" s="11">
        <v>0.13</v>
      </c>
      <c r="O43" s="9">
        <f t="shared" si="15"/>
        <v>0.65</v>
      </c>
      <c r="P43" s="9">
        <v>0</v>
      </c>
      <c r="Q43" s="9">
        <f t="shared" si="17"/>
        <v>0.65</v>
      </c>
    </row>
    <row r="44" spans="2:17" ht="15.75" x14ac:dyDescent="0.25">
      <c r="B44" s="5" t="s">
        <v>6</v>
      </c>
      <c r="C44" s="10">
        <f>C4</f>
        <v>5</v>
      </c>
      <c r="D44" s="7" t="s">
        <v>10</v>
      </c>
      <c r="E44" s="9">
        <v>0.65</v>
      </c>
      <c r="F44" s="9">
        <f t="shared" si="12"/>
        <v>3.25</v>
      </c>
      <c r="G44" s="9">
        <v>0</v>
      </c>
      <c r="H44" s="9">
        <f t="shared" si="14"/>
        <v>3.25</v>
      </c>
      <c r="I44" s="5"/>
      <c r="J44" s="5"/>
      <c r="K44" s="5" t="s">
        <v>6</v>
      </c>
      <c r="L44" s="10">
        <f>C4</f>
        <v>5</v>
      </c>
      <c r="M44" s="7" t="s">
        <v>10</v>
      </c>
      <c r="N44" s="9">
        <v>0.65</v>
      </c>
      <c r="O44" s="9">
        <f t="shared" si="15"/>
        <v>3.25</v>
      </c>
      <c r="P44" s="9">
        <v>0</v>
      </c>
      <c r="Q44" s="9">
        <f t="shared" si="17"/>
        <v>3.25</v>
      </c>
    </row>
    <row r="45" spans="2:17" ht="15.75" x14ac:dyDescent="0.25">
      <c r="B45" s="12" t="s">
        <v>7</v>
      </c>
      <c r="C45" s="13">
        <f>C4</f>
        <v>5</v>
      </c>
      <c r="D45" s="14" t="s">
        <v>10</v>
      </c>
      <c r="E45" s="15">
        <v>0.05</v>
      </c>
      <c r="F45" s="15">
        <f t="shared" si="12"/>
        <v>0.25</v>
      </c>
      <c r="G45" s="15">
        <v>0</v>
      </c>
      <c r="H45" s="15">
        <f t="shared" si="14"/>
        <v>0.25</v>
      </c>
      <c r="I45" s="5"/>
      <c r="J45" s="5"/>
      <c r="K45" s="12" t="s">
        <v>7</v>
      </c>
      <c r="L45" s="13">
        <f>C4</f>
        <v>5</v>
      </c>
      <c r="M45" s="14" t="s">
        <v>10</v>
      </c>
      <c r="N45" s="14">
        <v>0.05</v>
      </c>
      <c r="O45" s="15">
        <f t="shared" si="15"/>
        <v>0.25</v>
      </c>
      <c r="P45" s="15">
        <v>0</v>
      </c>
      <c r="Q45" s="15">
        <f t="shared" si="17"/>
        <v>0.25</v>
      </c>
    </row>
    <row r="46" spans="2:17" ht="15.75" x14ac:dyDescent="0.25">
      <c r="B46" s="16"/>
      <c r="C46" s="7"/>
      <c r="D46" s="7"/>
      <c r="E46" s="7"/>
      <c r="F46" s="7"/>
      <c r="G46" s="5"/>
      <c r="H46" s="17">
        <f>SUM(H38:H45)</f>
        <v>29.594699999999996</v>
      </c>
      <c r="I46" s="5"/>
      <c r="J46" s="5"/>
      <c r="K46" s="16"/>
      <c r="L46" s="7"/>
      <c r="M46" s="7"/>
      <c r="N46" s="7"/>
      <c r="O46" s="7"/>
      <c r="P46" s="5"/>
      <c r="Q46" s="17">
        <f>SUM(Q38:Q45)</f>
        <v>35.922699999999999</v>
      </c>
    </row>
    <row r="47" spans="2:17" ht="15.75" x14ac:dyDescent="0.25">
      <c r="B47" s="5"/>
      <c r="C47" s="5"/>
      <c r="D47" s="5"/>
      <c r="E47" s="5"/>
      <c r="F47" s="7"/>
      <c r="G47" s="5"/>
      <c r="H47" s="6"/>
      <c r="I47" s="2"/>
      <c r="J47" s="5"/>
      <c r="K47" s="5"/>
      <c r="L47" s="5"/>
      <c r="M47" s="5"/>
      <c r="N47" s="5"/>
      <c r="O47" s="5"/>
      <c r="P47" s="5"/>
      <c r="Q47" s="5"/>
    </row>
    <row r="48" spans="2:17" ht="15.75" x14ac:dyDescent="0.25">
      <c r="B48" s="25" t="s">
        <v>35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5">
      <c r="B49" s="1"/>
      <c r="C49" s="1"/>
      <c r="D49" s="1"/>
      <c r="E49" s="1"/>
      <c r="F49" s="1"/>
      <c r="G49" s="1"/>
      <c r="H49" s="1"/>
      <c r="I49" s="1"/>
    </row>
    <row r="50" spans="2:17" x14ac:dyDescent="0.25">
      <c r="B50" s="1"/>
      <c r="C50" s="1"/>
      <c r="D50" s="1"/>
      <c r="E50" s="1"/>
      <c r="F50" s="1"/>
      <c r="G50" s="1"/>
      <c r="H50" s="1"/>
      <c r="I50" s="1"/>
    </row>
    <row r="51" spans="2:17" ht="15.75" x14ac:dyDescent="0.25">
      <c r="B51" s="6" t="s">
        <v>16</v>
      </c>
      <c r="C51" s="5"/>
      <c r="D51" s="5"/>
      <c r="E51" s="5"/>
      <c r="F51" s="5"/>
      <c r="G51" s="5"/>
      <c r="H51" s="5"/>
      <c r="I51" s="5"/>
      <c r="J51" s="5"/>
      <c r="K51" s="6" t="s">
        <v>18</v>
      </c>
      <c r="L51" s="5"/>
      <c r="M51" s="5"/>
      <c r="N51" s="5"/>
      <c r="O51" s="5"/>
      <c r="P51" s="5"/>
      <c r="Q51" s="5"/>
    </row>
    <row r="52" spans="2:17" ht="15.7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ht="15.75" x14ac:dyDescent="0.25">
      <c r="B53" s="5"/>
      <c r="C53" s="7" t="s">
        <v>8</v>
      </c>
      <c r="D53" s="7" t="s">
        <v>9</v>
      </c>
      <c r="E53" s="8" t="s">
        <v>12</v>
      </c>
      <c r="F53" s="7" t="s">
        <v>13</v>
      </c>
      <c r="G53" s="7" t="s">
        <v>14</v>
      </c>
      <c r="H53" s="7" t="s">
        <v>15</v>
      </c>
      <c r="I53" s="5"/>
      <c r="J53" s="5"/>
      <c r="K53" s="5"/>
      <c r="L53" s="7" t="s">
        <v>8</v>
      </c>
      <c r="M53" s="7" t="s">
        <v>9</v>
      </c>
      <c r="N53" s="8" t="s">
        <v>12</v>
      </c>
      <c r="O53" s="7" t="s">
        <v>13</v>
      </c>
      <c r="P53" s="7" t="s">
        <v>14</v>
      </c>
      <c r="Q53" s="7" t="s">
        <v>15</v>
      </c>
    </row>
    <row r="54" spans="2:17" ht="15.75" x14ac:dyDescent="0.25">
      <c r="B54" s="5" t="s">
        <v>0</v>
      </c>
      <c r="C54" s="7">
        <v>1</v>
      </c>
      <c r="D54" s="7" t="s">
        <v>11</v>
      </c>
      <c r="E54" s="9">
        <v>6.87</v>
      </c>
      <c r="F54" s="9">
        <f>E54*C54</f>
        <v>6.87</v>
      </c>
      <c r="G54" s="9">
        <f>F54*13%</f>
        <v>0.8931</v>
      </c>
      <c r="H54" s="9">
        <f>SUM(F54+G54)</f>
        <v>7.7630999999999997</v>
      </c>
      <c r="I54" s="5"/>
      <c r="J54" s="5"/>
      <c r="K54" s="5" t="s">
        <v>27</v>
      </c>
      <c r="L54" s="7">
        <v>1</v>
      </c>
      <c r="M54" s="7" t="s">
        <v>11</v>
      </c>
      <c r="N54" s="8">
        <v>7.31</v>
      </c>
      <c r="O54" s="9">
        <f>N54*L54</f>
        <v>7.31</v>
      </c>
      <c r="P54" s="9">
        <f>O54*13%</f>
        <v>0.95030000000000003</v>
      </c>
      <c r="Q54" s="9">
        <f>SUM(O54+P54)</f>
        <v>8.2602999999999991</v>
      </c>
    </row>
    <row r="55" spans="2:17" ht="15.75" x14ac:dyDescent="0.25">
      <c r="B55" s="5" t="s">
        <v>1</v>
      </c>
      <c r="C55" s="10">
        <f>C4</f>
        <v>5</v>
      </c>
      <c r="D55" s="7" t="s">
        <v>10</v>
      </c>
      <c r="E55" s="11">
        <v>0.77</v>
      </c>
      <c r="F55" s="9">
        <f t="shared" ref="F55:F63" si="18">E55*C55</f>
        <v>3.85</v>
      </c>
      <c r="G55" s="9">
        <f t="shared" ref="G55:G59" si="19">F55*13%</f>
        <v>0.50050000000000006</v>
      </c>
      <c r="H55" s="9">
        <f t="shared" ref="H55:H63" si="20">SUM(F55+G55)</f>
        <v>4.3505000000000003</v>
      </c>
      <c r="I55" s="5"/>
      <c r="J55" s="5"/>
      <c r="K55" s="5" t="s">
        <v>28</v>
      </c>
      <c r="L55" s="10">
        <f>C4</f>
        <v>5</v>
      </c>
      <c r="M55" s="7" t="s">
        <v>10</v>
      </c>
      <c r="N55" s="11">
        <v>1.24</v>
      </c>
      <c r="O55" s="9">
        <f t="shared" ref="O55:O63" si="21">N55*L55</f>
        <v>6.2</v>
      </c>
      <c r="P55" s="9">
        <f t="shared" ref="P55:P59" si="22">O55*13%</f>
        <v>0.80600000000000005</v>
      </c>
      <c r="Q55" s="9">
        <f t="shared" ref="Q55:Q63" si="23">SUM(O55+P55)</f>
        <v>7.0060000000000002</v>
      </c>
    </row>
    <row r="56" spans="2:17" ht="15.75" x14ac:dyDescent="0.25">
      <c r="B56" s="5" t="s">
        <v>2</v>
      </c>
      <c r="C56" s="7">
        <v>1</v>
      </c>
      <c r="D56" s="7" t="s">
        <v>11</v>
      </c>
      <c r="E56" s="9">
        <v>6.8</v>
      </c>
      <c r="F56" s="9">
        <f t="shared" si="18"/>
        <v>6.8</v>
      </c>
      <c r="G56" s="9">
        <f t="shared" si="19"/>
        <v>0.88400000000000001</v>
      </c>
      <c r="H56" s="9">
        <f t="shared" si="20"/>
        <v>7.6840000000000002</v>
      </c>
      <c r="I56" s="5"/>
      <c r="J56" s="5"/>
      <c r="K56" s="5" t="s">
        <v>29</v>
      </c>
      <c r="L56" s="7">
        <v>1</v>
      </c>
      <c r="M56" s="7" t="s">
        <v>11</v>
      </c>
      <c r="N56" s="11">
        <v>5.63</v>
      </c>
      <c r="O56" s="9">
        <f t="shared" si="21"/>
        <v>5.63</v>
      </c>
      <c r="P56" s="9">
        <f t="shared" si="22"/>
        <v>0.7319</v>
      </c>
      <c r="Q56" s="9">
        <f t="shared" si="23"/>
        <v>6.3619000000000003</v>
      </c>
    </row>
    <row r="57" spans="2:17" ht="15.75" x14ac:dyDescent="0.25">
      <c r="B57" s="5" t="s">
        <v>3</v>
      </c>
      <c r="C57" s="10">
        <f>C4</f>
        <v>5</v>
      </c>
      <c r="D57" s="7" t="s">
        <v>10</v>
      </c>
      <c r="E57" s="11">
        <v>0.53</v>
      </c>
      <c r="F57" s="9">
        <f t="shared" si="18"/>
        <v>2.6500000000000004</v>
      </c>
      <c r="G57" s="9">
        <f t="shared" si="19"/>
        <v>0.34450000000000008</v>
      </c>
      <c r="H57" s="9">
        <f t="shared" si="20"/>
        <v>2.9945000000000004</v>
      </c>
      <c r="I57" s="5"/>
      <c r="J57" s="5"/>
      <c r="K57" s="5" t="s">
        <v>30</v>
      </c>
      <c r="L57" s="10">
        <f>C4</f>
        <v>5</v>
      </c>
      <c r="M57" s="7" t="s">
        <v>10</v>
      </c>
      <c r="N57" s="11">
        <v>0.77</v>
      </c>
      <c r="O57" s="9">
        <f t="shared" si="21"/>
        <v>3.85</v>
      </c>
      <c r="P57" s="9">
        <f t="shared" si="22"/>
        <v>0.50050000000000006</v>
      </c>
      <c r="Q57" s="9">
        <f t="shared" si="23"/>
        <v>4.3505000000000003</v>
      </c>
    </row>
    <row r="58" spans="2:17" ht="15.75" x14ac:dyDescent="0.25">
      <c r="B58" s="5" t="s">
        <v>25</v>
      </c>
      <c r="C58" s="8">
        <v>1</v>
      </c>
      <c r="D58" s="7" t="s">
        <v>11</v>
      </c>
      <c r="E58" s="11">
        <v>3.58</v>
      </c>
      <c r="F58" s="9">
        <f t="shared" si="18"/>
        <v>3.58</v>
      </c>
      <c r="G58" s="9">
        <f t="shared" si="19"/>
        <v>0.46540000000000004</v>
      </c>
      <c r="H58" s="9">
        <f t="shared" si="20"/>
        <v>4.0453999999999999</v>
      </c>
      <c r="I58" s="5"/>
      <c r="J58" s="5"/>
      <c r="K58" s="5" t="s">
        <v>26</v>
      </c>
      <c r="L58" s="8">
        <v>1</v>
      </c>
      <c r="M58" s="7" t="s">
        <v>11</v>
      </c>
      <c r="N58" s="11">
        <v>3.58</v>
      </c>
      <c r="O58" s="9">
        <f t="shared" si="21"/>
        <v>3.58</v>
      </c>
      <c r="P58" s="9">
        <f t="shared" si="22"/>
        <v>0.46540000000000004</v>
      </c>
      <c r="Q58" s="9">
        <f t="shared" si="23"/>
        <v>4.0453999999999999</v>
      </c>
    </row>
    <row r="59" spans="2:17" ht="15.75" x14ac:dyDescent="0.25">
      <c r="B59" s="5" t="s">
        <v>24</v>
      </c>
      <c r="C59" s="10">
        <f>C4</f>
        <v>5</v>
      </c>
      <c r="D59" s="7" t="s">
        <v>10</v>
      </c>
      <c r="E59" s="11">
        <v>0.38</v>
      </c>
      <c r="F59" s="9">
        <f t="shared" si="18"/>
        <v>1.9</v>
      </c>
      <c r="G59" s="9">
        <f t="shared" si="19"/>
        <v>0.247</v>
      </c>
      <c r="H59" s="9">
        <f t="shared" si="20"/>
        <v>2.1469999999999998</v>
      </c>
      <c r="I59" s="5"/>
      <c r="J59" s="5"/>
      <c r="K59" s="5" t="s">
        <v>31</v>
      </c>
      <c r="L59" s="10">
        <f>C4</f>
        <v>5</v>
      </c>
      <c r="M59" s="7" t="s">
        <v>10</v>
      </c>
      <c r="N59" s="11">
        <v>0.65</v>
      </c>
      <c r="O59" s="9">
        <f t="shared" si="21"/>
        <v>3.25</v>
      </c>
      <c r="P59" s="9">
        <f t="shared" si="22"/>
        <v>0.42249999999999999</v>
      </c>
      <c r="Q59" s="9">
        <f t="shared" si="23"/>
        <v>3.6724999999999999</v>
      </c>
    </row>
    <row r="60" spans="2:17" ht="15.75" x14ac:dyDescent="0.25">
      <c r="B60" s="5" t="s">
        <v>4</v>
      </c>
      <c r="C60" s="10">
        <f>C4</f>
        <v>5</v>
      </c>
      <c r="D60" s="7" t="s">
        <v>10</v>
      </c>
      <c r="E60" s="9">
        <v>0.3</v>
      </c>
      <c r="F60" s="9">
        <f t="shared" si="18"/>
        <v>1.5</v>
      </c>
      <c r="G60" s="9">
        <v>0</v>
      </c>
      <c r="H60" s="9">
        <f t="shared" si="20"/>
        <v>1.5</v>
      </c>
      <c r="I60" s="5"/>
      <c r="J60" s="5"/>
      <c r="K60" s="5" t="s">
        <v>4</v>
      </c>
      <c r="L60" s="10">
        <f>C4</f>
        <v>5</v>
      </c>
      <c r="M60" s="7" t="s">
        <v>10</v>
      </c>
      <c r="N60" s="9">
        <v>0.3</v>
      </c>
      <c r="O60" s="9">
        <f t="shared" si="21"/>
        <v>1.5</v>
      </c>
      <c r="P60" s="9">
        <v>0</v>
      </c>
      <c r="Q60" s="9">
        <f t="shared" si="23"/>
        <v>1.5</v>
      </c>
    </row>
    <row r="61" spans="2:17" ht="15.75" x14ac:dyDescent="0.25">
      <c r="B61" s="5" t="s">
        <v>5</v>
      </c>
      <c r="C61" s="10">
        <f>C4</f>
        <v>5</v>
      </c>
      <c r="D61" s="7" t="s">
        <v>10</v>
      </c>
      <c r="E61" s="9">
        <v>0.13</v>
      </c>
      <c r="F61" s="9">
        <f t="shared" si="18"/>
        <v>0.65</v>
      </c>
      <c r="G61" s="9">
        <v>0</v>
      </c>
      <c r="H61" s="9">
        <f t="shared" si="20"/>
        <v>0.65</v>
      </c>
      <c r="I61" s="5"/>
      <c r="J61" s="5"/>
      <c r="K61" s="5" t="s">
        <v>5</v>
      </c>
      <c r="L61" s="10">
        <f>C4</f>
        <v>5</v>
      </c>
      <c r="M61" s="7" t="s">
        <v>10</v>
      </c>
      <c r="N61" s="9">
        <v>0.13</v>
      </c>
      <c r="O61" s="9">
        <f t="shared" si="21"/>
        <v>0.65</v>
      </c>
      <c r="P61" s="9">
        <v>0</v>
      </c>
      <c r="Q61" s="9">
        <f t="shared" si="23"/>
        <v>0.65</v>
      </c>
    </row>
    <row r="62" spans="2:17" ht="15.75" x14ac:dyDescent="0.25">
      <c r="B62" s="5" t="s">
        <v>6</v>
      </c>
      <c r="C62" s="10">
        <f>C4</f>
        <v>5</v>
      </c>
      <c r="D62" s="7" t="s">
        <v>10</v>
      </c>
      <c r="E62" s="9">
        <v>0.65</v>
      </c>
      <c r="F62" s="9">
        <f t="shared" si="18"/>
        <v>3.25</v>
      </c>
      <c r="G62" s="9">
        <v>0</v>
      </c>
      <c r="H62" s="9">
        <f t="shared" si="20"/>
        <v>3.25</v>
      </c>
      <c r="I62" s="5"/>
      <c r="J62" s="5"/>
      <c r="K62" s="5" t="s">
        <v>6</v>
      </c>
      <c r="L62" s="10">
        <f>C4</f>
        <v>5</v>
      </c>
      <c r="M62" s="7" t="s">
        <v>10</v>
      </c>
      <c r="N62" s="9">
        <v>0.65</v>
      </c>
      <c r="O62" s="9">
        <f t="shared" si="21"/>
        <v>3.25</v>
      </c>
      <c r="P62" s="9">
        <v>0</v>
      </c>
      <c r="Q62" s="9">
        <f t="shared" si="23"/>
        <v>3.25</v>
      </c>
    </row>
    <row r="63" spans="2:17" ht="15.75" x14ac:dyDescent="0.25">
      <c r="B63" s="12" t="s">
        <v>7</v>
      </c>
      <c r="C63" s="13">
        <f>C4</f>
        <v>5</v>
      </c>
      <c r="D63" s="14" t="s">
        <v>10</v>
      </c>
      <c r="E63" s="15">
        <v>0.05</v>
      </c>
      <c r="F63" s="15">
        <f t="shared" si="18"/>
        <v>0.25</v>
      </c>
      <c r="G63" s="15">
        <v>0</v>
      </c>
      <c r="H63" s="15">
        <f t="shared" si="20"/>
        <v>0.25</v>
      </c>
      <c r="I63" s="5"/>
      <c r="J63" s="5"/>
      <c r="K63" s="12" t="s">
        <v>7</v>
      </c>
      <c r="L63" s="13">
        <f>C4</f>
        <v>5</v>
      </c>
      <c r="M63" s="14" t="s">
        <v>10</v>
      </c>
      <c r="N63" s="15">
        <v>0.05</v>
      </c>
      <c r="O63" s="15">
        <f t="shared" si="21"/>
        <v>0.25</v>
      </c>
      <c r="P63" s="15">
        <v>0</v>
      </c>
      <c r="Q63" s="15">
        <f t="shared" si="23"/>
        <v>0.25</v>
      </c>
    </row>
    <row r="64" spans="2:17" ht="15.75" x14ac:dyDescent="0.25">
      <c r="B64" s="16"/>
      <c r="C64" s="7"/>
      <c r="D64" s="7"/>
      <c r="E64" s="7"/>
      <c r="F64" s="7"/>
      <c r="G64" s="5"/>
      <c r="H64" s="17">
        <f>SUM(H54:H63)</f>
        <v>34.634499999999996</v>
      </c>
      <c r="I64" s="5"/>
      <c r="J64" s="5"/>
      <c r="K64" s="16"/>
      <c r="L64" s="7"/>
      <c r="M64" s="7"/>
      <c r="N64" s="9"/>
      <c r="O64" s="7"/>
      <c r="P64" s="5"/>
      <c r="Q64" s="17">
        <f>SUM(Q54:Q63)</f>
        <v>39.346600000000002</v>
      </c>
    </row>
    <row r="65" spans="2:17" ht="15.75" x14ac:dyDescent="0.25">
      <c r="B65" s="5"/>
      <c r="C65" s="5"/>
      <c r="D65" s="5"/>
      <c r="E65" s="5"/>
      <c r="F65" s="7"/>
      <c r="G65" s="5"/>
      <c r="H65" s="6"/>
      <c r="I65" s="5"/>
      <c r="J65" s="5"/>
      <c r="K65" s="5"/>
      <c r="L65" s="5"/>
      <c r="M65" s="5"/>
      <c r="N65" s="18"/>
      <c r="O65" s="7"/>
      <c r="P65" s="5"/>
      <c r="Q65" s="6"/>
    </row>
    <row r="66" spans="2:17" ht="15.75" x14ac:dyDescent="0.25">
      <c r="B66" s="6" t="s">
        <v>17</v>
      </c>
      <c r="C66" s="5"/>
      <c r="D66" s="5"/>
      <c r="E66" s="5"/>
      <c r="F66" s="5"/>
      <c r="G66" s="5"/>
      <c r="H66" s="5"/>
      <c r="I66" s="5"/>
      <c r="J66" s="5"/>
      <c r="K66" s="6" t="s">
        <v>19</v>
      </c>
      <c r="L66" s="5"/>
      <c r="M66" s="5"/>
      <c r="N66" s="18"/>
      <c r="O66" s="5"/>
      <c r="P66" s="5"/>
      <c r="Q66" s="5"/>
    </row>
    <row r="67" spans="2:17" ht="15.75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8"/>
      <c r="O67" s="5"/>
      <c r="P67" s="5"/>
      <c r="Q67" s="5"/>
    </row>
    <row r="68" spans="2:17" ht="15.75" x14ac:dyDescent="0.25">
      <c r="B68" s="5"/>
      <c r="C68" s="7" t="s">
        <v>8</v>
      </c>
      <c r="D68" s="7" t="s">
        <v>9</v>
      </c>
      <c r="E68" s="8" t="s">
        <v>12</v>
      </c>
      <c r="F68" s="7" t="s">
        <v>13</v>
      </c>
      <c r="G68" s="7" t="s">
        <v>14</v>
      </c>
      <c r="H68" s="7" t="s">
        <v>15</v>
      </c>
      <c r="I68" s="5"/>
      <c r="J68" s="5"/>
      <c r="K68" s="5"/>
      <c r="L68" s="7" t="s">
        <v>8</v>
      </c>
      <c r="M68" s="7" t="s">
        <v>9</v>
      </c>
      <c r="N68" s="11" t="s">
        <v>12</v>
      </c>
      <c r="O68" s="7" t="s">
        <v>13</v>
      </c>
      <c r="P68" s="7" t="s">
        <v>14</v>
      </c>
      <c r="Q68" s="7" t="s">
        <v>15</v>
      </c>
    </row>
    <row r="69" spans="2:17" ht="15.75" x14ac:dyDescent="0.25">
      <c r="B69" s="5" t="s">
        <v>0</v>
      </c>
      <c r="C69" s="7">
        <v>1</v>
      </c>
      <c r="D69" s="7" t="s">
        <v>11</v>
      </c>
      <c r="E69" s="9">
        <v>6.87</v>
      </c>
      <c r="F69" s="9">
        <f>E69*C69</f>
        <v>6.87</v>
      </c>
      <c r="G69" s="9">
        <f>F69*13%</f>
        <v>0.8931</v>
      </c>
      <c r="H69" s="9">
        <f>SUM(F69+G69)</f>
        <v>7.7630999999999997</v>
      </c>
      <c r="I69" s="5"/>
      <c r="J69" s="5"/>
      <c r="K69" s="5" t="s">
        <v>27</v>
      </c>
      <c r="L69" s="7">
        <v>1</v>
      </c>
      <c r="M69" s="7" t="s">
        <v>11</v>
      </c>
      <c r="N69" s="11">
        <v>7.31</v>
      </c>
      <c r="O69" s="9">
        <f>N69*L69</f>
        <v>7.31</v>
      </c>
      <c r="P69" s="9">
        <f>O69*13%</f>
        <v>0.95030000000000003</v>
      </c>
      <c r="Q69" s="9">
        <f>SUM(O69+P69)</f>
        <v>8.2602999999999991</v>
      </c>
    </row>
    <row r="70" spans="2:17" ht="15.75" x14ac:dyDescent="0.25">
      <c r="B70" s="5" t="s">
        <v>1</v>
      </c>
      <c r="C70" s="10">
        <f>C4</f>
        <v>5</v>
      </c>
      <c r="D70" s="7" t="s">
        <v>10</v>
      </c>
      <c r="E70" s="11">
        <v>1.01</v>
      </c>
      <c r="F70" s="9">
        <f t="shared" ref="F70:F78" si="24">E70*C70</f>
        <v>5.05</v>
      </c>
      <c r="G70" s="9">
        <f t="shared" ref="G70:G74" si="25">F70*13%</f>
        <v>0.65649999999999997</v>
      </c>
      <c r="H70" s="9">
        <f t="shared" ref="H70:H78" si="26">SUM(F70+G70)</f>
        <v>5.7065000000000001</v>
      </c>
      <c r="I70" s="5"/>
      <c r="J70" s="5"/>
      <c r="K70" s="5" t="s">
        <v>28</v>
      </c>
      <c r="L70" s="10">
        <f>C4</f>
        <v>5</v>
      </c>
      <c r="M70" s="7" t="s">
        <v>10</v>
      </c>
      <c r="N70" s="11">
        <v>1.65</v>
      </c>
      <c r="O70" s="9">
        <f t="shared" ref="O70:O78" si="27">N70*L70</f>
        <v>8.25</v>
      </c>
      <c r="P70" s="9">
        <f t="shared" ref="P70:P74" si="28">O70*13%</f>
        <v>1.0725</v>
      </c>
      <c r="Q70" s="9">
        <f t="shared" ref="Q70:Q78" si="29">SUM(O70+P70)</f>
        <v>9.3224999999999998</v>
      </c>
    </row>
    <row r="71" spans="2:17" ht="15.75" x14ac:dyDescent="0.25">
      <c r="B71" s="5" t="s">
        <v>2</v>
      </c>
      <c r="C71" s="7">
        <v>1</v>
      </c>
      <c r="D71" s="7" t="s">
        <v>11</v>
      </c>
      <c r="E71" s="11">
        <v>6.8</v>
      </c>
      <c r="F71" s="9">
        <f t="shared" si="24"/>
        <v>6.8</v>
      </c>
      <c r="G71" s="9">
        <f t="shared" si="25"/>
        <v>0.88400000000000001</v>
      </c>
      <c r="H71" s="9">
        <f t="shared" si="26"/>
        <v>7.6840000000000002</v>
      </c>
      <c r="I71" s="5"/>
      <c r="J71" s="5"/>
      <c r="K71" s="5" t="s">
        <v>29</v>
      </c>
      <c r="L71" s="7">
        <v>1</v>
      </c>
      <c r="M71" s="7" t="s">
        <v>11</v>
      </c>
      <c r="N71" s="11">
        <v>5.63</v>
      </c>
      <c r="O71" s="9">
        <f t="shared" si="27"/>
        <v>5.63</v>
      </c>
      <c r="P71" s="9">
        <f t="shared" si="28"/>
        <v>0.7319</v>
      </c>
      <c r="Q71" s="9">
        <f t="shared" si="29"/>
        <v>6.3619000000000003</v>
      </c>
    </row>
    <row r="72" spans="2:17" ht="15.75" x14ac:dyDescent="0.25">
      <c r="B72" s="5" t="s">
        <v>3</v>
      </c>
      <c r="C72" s="10">
        <f>C4</f>
        <v>5</v>
      </c>
      <c r="D72" s="7" t="s">
        <v>10</v>
      </c>
      <c r="E72" s="11">
        <v>0.78</v>
      </c>
      <c r="F72" s="9">
        <f t="shared" si="24"/>
        <v>3.9000000000000004</v>
      </c>
      <c r="G72" s="9">
        <f t="shared" si="25"/>
        <v>0.50700000000000012</v>
      </c>
      <c r="H72" s="9">
        <f t="shared" si="26"/>
        <v>4.407</v>
      </c>
      <c r="I72" s="5"/>
      <c r="J72" s="5"/>
      <c r="K72" s="5" t="s">
        <v>30</v>
      </c>
      <c r="L72" s="10">
        <f>C4</f>
        <v>5</v>
      </c>
      <c r="M72" s="7" t="s">
        <v>10</v>
      </c>
      <c r="N72" s="11">
        <v>1.1200000000000001</v>
      </c>
      <c r="O72" s="9">
        <f t="shared" si="27"/>
        <v>5.6000000000000005</v>
      </c>
      <c r="P72" s="9">
        <f t="shared" si="28"/>
        <v>0.72800000000000009</v>
      </c>
      <c r="Q72" s="9">
        <f t="shared" si="29"/>
        <v>6.3280000000000003</v>
      </c>
    </row>
    <row r="73" spans="2:17" ht="15.75" x14ac:dyDescent="0.25">
      <c r="B73" s="5" t="s">
        <v>25</v>
      </c>
      <c r="C73" s="10">
        <v>1</v>
      </c>
      <c r="D73" s="7" t="s">
        <v>11</v>
      </c>
      <c r="E73" s="11">
        <v>3.58</v>
      </c>
      <c r="F73" s="9">
        <f t="shared" si="24"/>
        <v>3.58</v>
      </c>
      <c r="G73" s="9">
        <f t="shared" si="25"/>
        <v>0.46540000000000004</v>
      </c>
      <c r="H73" s="9">
        <f t="shared" si="26"/>
        <v>4.0453999999999999</v>
      </c>
      <c r="I73" s="5"/>
      <c r="J73" s="5"/>
      <c r="K73" s="5" t="s">
        <v>26</v>
      </c>
      <c r="L73" s="8">
        <v>1</v>
      </c>
      <c r="M73" s="7" t="s">
        <v>11</v>
      </c>
      <c r="N73" s="11">
        <v>3.58</v>
      </c>
      <c r="O73" s="9">
        <f t="shared" si="27"/>
        <v>3.58</v>
      </c>
      <c r="P73" s="9">
        <f t="shared" si="28"/>
        <v>0.46540000000000004</v>
      </c>
      <c r="Q73" s="9">
        <f t="shared" si="29"/>
        <v>4.0453999999999999</v>
      </c>
    </row>
    <row r="74" spans="2:17" ht="15.75" x14ac:dyDescent="0.25">
      <c r="B74" s="5" t="s">
        <v>24</v>
      </c>
      <c r="C74" s="10">
        <f>C4</f>
        <v>5</v>
      </c>
      <c r="D74" s="7" t="s">
        <v>10</v>
      </c>
      <c r="E74" s="11">
        <v>0.7</v>
      </c>
      <c r="F74" s="9">
        <f t="shared" si="24"/>
        <v>3.5</v>
      </c>
      <c r="G74" s="9">
        <f t="shared" si="25"/>
        <v>0.45500000000000002</v>
      </c>
      <c r="H74" s="9">
        <f t="shared" si="26"/>
        <v>3.9550000000000001</v>
      </c>
      <c r="I74" s="5"/>
      <c r="J74" s="5"/>
      <c r="K74" s="5" t="s">
        <v>31</v>
      </c>
      <c r="L74" s="10">
        <f>C4</f>
        <v>5</v>
      </c>
      <c r="M74" s="7" t="s">
        <v>10</v>
      </c>
      <c r="N74" s="11">
        <v>1.19</v>
      </c>
      <c r="O74" s="9">
        <f t="shared" si="27"/>
        <v>5.9499999999999993</v>
      </c>
      <c r="P74" s="9">
        <f t="shared" si="28"/>
        <v>0.77349999999999997</v>
      </c>
      <c r="Q74" s="9">
        <f t="shared" si="29"/>
        <v>6.7234999999999996</v>
      </c>
    </row>
    <row r="75" spans="2:17" ht="15.75" x14ac:dyDescent="0.25">
      <c r="B75" s="5" t="s">
        <v>4</v>
      </c>
      <c r="C75" s="10">
        <f>C4</f>
        <v>5</v>
      </c>
      <c r="D75" s="7" t="s">
        <v>10</v>
      </c>
      <c r="E75" s="11">
        <v>0.3</v>
      </c>
      <c r="F75" s="9">
        <f t="shared" si="24"/>
        <v>1.5</v>
      </c>
      <c r="G75" s="9">
        <v>0</v>
      </c>
      <c r="H75" s="9">
        <f t="shared" si="26"/>
        <v>1.5</v>
      </c>
      <c r="I75" s="5"/>
      <c r="J75" s="5"/>
      <c r="K75" s="5" t="s">
        <v>4</v>
      </c>
      <c r="L75" s="10">
        <f>C4</f>
        <v>5</v>
      </c>
      <c r="M75" s="7" t="s">
        <v>10</v>
      </c>
      <c r="N75" s="11">
        <v>0.3</v>
      </c>
      <c r="O75" s="9">
        <f t="shared" si="27"/>
        <v>1.5</v>
      </c>
      <c r="P75" s="9">
        <v>0</v>
      </c>
      <c r="Q75" s="9">
        <f t="shared" si="29"/>
        <v>1.5</v>
      </c>
    </row>
    <row r="76" spans="2:17" ht="15.75" x14ac:dyDescent="0.25">
      <c r="B76" s="5" t="s">
        <v>5</v>
      </c>
      <c r="C76" s="10">
        <f>C4</f>
        <v>5</v>
      </c>
      <c r="D76" s="7" t="s">
        <v>10</v>
      </c>
      <c r="E76" s="9">
        <v>0.13</v>
      </c>
      <c r="F76" s="9">
        <f t="shared" si="24"/>
        <v>0.65</v>
      </c>
      <c r="G76" s="9">
        <v>0</v>
      </c>
      <c r="H76" s="9">
        <f t="shared" si="26"/>
        <v>0.65</v>
      </c>
      <c r="I76" s="5"/>
      <c r="J76" s="5"/>
      <c r="K76" s="5" t="s">
        <v>5</v>
      </c>
      <c r="L76" s="10">
        <f>C4</f>
        <v>5</v>
      </c>
      <c r="M76" s="7" t="s">
        <v>10</v>
      </c>
      <c r="N76" s="11">
        <v>0.13</v>
      </c>
      <c r="O76" s="9">
        <f t="shared" si="27"/>
        <v>0.65</v>
      </c>
      <c r="P76" s="9">
        <v>0</v>
      </c>
      <c r="Q76" s="9">
        <f t="shared" si="29"/>
        <v>0.65</v>
      </c>
    </row>
    <row r="77" spans="2:17" ht="15.75" x14ac:dyDescent="0.25">
      <c r="B77" s="5" t="s">
        <v>6</v>
      </c>
      <c r="C77" s="10">
        <f>C4</f>
        <v>5</v>
      </c>
      <c r="D77" s="7" t="s">
        <v>10</v>
      </c>
      <c r="E77" s="9">
        <v>0.65</v>
      </c>
      <c r="F77" s="9">
        <f t="shared" si="24"/>
        <v>3.25</v>
      </c>
      <c r="G77" s="9">
        <v>0</v>
      </c>
      <c r="H77" s="9">
        <f t="shared" si="26"/>
        <v>3.25</v>
      </c>
      <c r="I77" s="5"/>
      <c r="J77" s="5"/>
      <c r="K77" s="5" t="s">
        <v>6</v>
      </c>
      <c r="L77" s="10">
        <f>C4</f>
        <v>5</v>
      </c>
      <c r="M77" s="7" t="s">
        <v>10</v>
      </c>
      <c r="N77" s="9">
        <v>0.65</v>
      </c>
      <c r="O77" s="9">
        <f t="shared" si="27"/>
        <v>3.25</v>
      </c>
      <c r="P77" s="9">
        <v>0</v>
      </c>
      <c r="Q77" s="9">
        <f t="shared" si="29"/>
        <v>3.25</v>
      </c>
    </row>
    <row r="78" spans="2:17" ht="15.75" x14ac:dyDescent="0.25">
      <c r="B78" s="12" t="s">
        <v>7</v>
      </c>
      <c r="C78" s="13">
        <f>C4</f>
        <v>5</v>
      </c>
      <c r="D78" s="14" t="s">
        <v>10</v>
      </c>
      <c r="E78" s="15">
        <v>0.05</v>
      </c>
      <c r="F78" s="15">
        <f t="shared" si="24"/>
        <v>0.25</v>
      </c>
      <c r="G78" s="15">
        <v>0</v>
      </c>
      <c r="H78" s="15">
        <f t="shared" si="26"/>
        <v>0.25</v>
      </c>
      <c r="I78" s="5"/>
      <c r="J78" s="5"/>
      <c r="K78" s="12" t="s">
        <v>7</v>
      </c>
      <c r="L78" s="13">
        <f>C4</f>
        <v>5</v>
      </c>
      <c r="M78" s="14" t="s">
        <v>10</v>
      </c>
      <c r="N78" s="14">
        <v>0.05</v>
      </c>
      <c r="O78" s="15">
        <f t="shared" si="27"/>
        <v>0.25</v>
      </c>
      <c r="P78" s="15">
        <v>0</v>
      </c>
      <c r="Q78" s="15">
        <f t="shared" si="29"/>
        <v>0.25</v>
      </c>
    </row>
    <row r="79" spans="2:17" ht="15.75" x14ac:dyDescent="0.25">
      <c r="B79" s="16"/>
      <c r="C79" s="7"/>
      <c r="D79" s="7"/>
      <c r="E79" s="7"/>
      <c r="F79" s="7"/>
      <c r="G79" s="5"/>
      <c r="H79" s="17">
        <f>SUM(H69:H78)</f>
        <v>39.210999999999999</v>
      </c>
      <c r="I79" s="5"/>
      <c r="J79" s="5"/>
      <c r="K79" s="16"/>
      <c r="L79" s="7"/>
      <c r="M79" s="7"/>
      <c r="N79" s="7"/>
      <c r="O79" s="7"/>
      <c r="P79" s="5"/>
      <c r="Q79" s="17">
        <f>SUM(Q69:Q78)</f>
        <v>46.691599999999994</v>
      </c>
    </row>
    <row r="80" spans="2:17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</sheetData>
  <sheetProtection algorithmName="SHA-512" hashValue="FwZ1ptE9bCU/bUbvt3QP5H5GwXVMMo8UD3eK/E7/LqBNA0hLrNoBYuzk49vVhy442KK+k2rodhy2htwleSa3og==" saltValue="IYjNMUhldy9wqX2tzWVBRg==" spinCount="100000" sheet="1" objects="1" scenarios="1"/>
  <mergeCells count="4">
    <mergeCell ref="B1:Q2"/>
    <mergeCell ref="B6:Q6"/>
    <mergeCell ref="B20:Q20"/>
    <mergeCell ref="B48:Q48"/>
  </mergeCells>
  <pageMargins left="0.25" right="0.25" top="0.75" bottom="0.75" header="0.3" footer="0.3"/>
  <pageSetup paperSize="8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Kalkulator cijene otok KRK</vt:lpstr>
      <vt:lpstr>Kalkulator cijene CRES - LOŠINJ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Jozić</dc:creator>
  <cp:lastModifiedBy>Ivona Fugošić</cp:lastModifiedBy>
  <cp:lastPrinted>2026-03-03T11:02:09Z</cp:lastPrinted>
  <dcterms:created xsi:type="dcterms:W3CDTF">2026-03-02T07:28:52Z</dcterms:created>
  <dcterms:modified xsi:type="dcterms:W3CDTF">2026-04-29T11:46:50Z</dcterms:modified>
</cp:coreProperties>
</file>